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eb2021\wwwroot\assets\"/>
    </mc:Choice>
  </mc:AlternateContent>
  <xr:revisionPtr revIDLastSave="0" documentId="13_ncr:1_{42557390-B32F-4190-9F1F-B2F03D1A17C6}" xr6:coauthVersionLast="47" xr6:coauthVersionMax="47" xr10:uidLastSave="{00000000-0000-0000-0000-000000000000}"/>
  <bookViews>
    <workbookView xWindow="-120" yWindow="-120" windowWidth="37710" windowHeight="21840" tabRatio="678" activeTab="1" xr2:uid="{00000000-000D-0000-FFFF-FFFF00000000}"/>
  </bookViews>
  <sheets>
    <sheet name="Instructions" sheetId="8" r:id="rId1"/>
    <sheet name="2023 Fundraising SS" sheetId="11" r:id="rId2"/>
    <sheet name="Group Progress Bar Chart" sheetId="12" r:id="rId3"/>
    <sheet name="Sales Pie Chart" sheetId="15" r:id="rId4"/>
    <sheet name="Member Sales Bar Chart" sheetId="13" r:id="rId5"/>
  </sheets>
  <definedNames>
    <definedName name="_xlnm.Print_Area" localSheetId="1">'2023 Fundraising SS'!$B$2:$AE$127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11" l="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D116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D126" i="11"/>
  <c r="N122" i="11" l="1"/>
  <c r="X122" i="11"/>
  <c r="W122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W118" i="11" s="1"/>
  <c r="X117" i="11"/>
  <c r="Y117" i="11"/>
  <c r="AA117" i="11"/>
  <c r="W123" i="11" l="1"/>
  <c r="W124" i="11"/>
  <c r="AB117" i="11"/>
  <c r="AD17" i="11"/>
  <c r="W125" i="11" l="1"/>
  <c r="AD117" i="11"/>
  <c r="F123" i="11"/>
  <c r="J123" i="11"/>
  <c r="N123" i="11"/>
  <c r="T118" i="11"/>
  <c r="T122" i="11"/>
  <c r="J122" i="11"/>
  <c r="F122" i="11"/>
  <c r="T123" i="11" l="1"/>
  <c r="J124" i="11"/>
  <c r="J125" i="11" s="1"/>
  <c r="F118" i="11"/>
  <c r="F124" i="11"/>
  <c r="F125" i="11" s="1"/>
  <c r="J118" i="11"/>
  <c r="N118" i="11"/>
  <c r="N124" i="11"/>
  <c r="N125" i="11" s="1"/>
  <c r="T124" i="11"/>
  <c r="C10" i="11"/>
  <c r="C12" i="11" s="1"/>
  <c r="X123" i="11"/>
  <c r="V122" i="11"/>
  <c r="C117" i="11"/>
  <c r="C118" i="11" s="1"/>
  <c r="D123" i="11"/>
  <c r="E123" i="11"/>
  <c r="G123" i="11"/>
  <c r="H123" i="11"/>
  <c r="I123" i="11"/>
  <c r="K123" i="11"/>
  <c r="M118" i="11"/>
  <c r="O118" i="11"/>
  <c r="P123" i="11"/>
  <c r="Q123" i="11"/>
  <c r="R123" i="11"/>
  <c r="S123" i="11"/>
  <c r="AA123" i="11"/>
  <c r="AB122" i="11"/>
  <c r="AA122" i="11"/>
  <c r="Z122" i="11"/>
  <c r="Y122" i="11"/>
  <c r="U122" i="11"/>
  <c r="S122" i="11"/>
  <c r="R122" i="11"/>
  <c r="Q122" i="11"/>
  <c r="P122" i="11"/>
  <c r="O122" i="11"/>
  <c r="M122" i="11"/>
  <c r="L122" i="11"/>
  <c r="K122" i="11"/>
  <c r="I122" i="11"/>
  <c r="H122" i="11"/>
  <c r="G122" i="11"/>
  <c r="E122" i="11"/>
  <c r="D122" i="11"/>
  <c r="C122" i="11"/>
  <c r="Y118" i="11"/>
  <c r="U123" i="11"/>
  <c r="AE18" i="11" l="1"/>
  <c r="AE24" i="11"/>
  <c r="AE30" i="11"/>
  <c r="AE36" i="11"/>
  <c r="AE42" i="11"/>
  <c r="AE48" i="11"/>
  <c r="AE54" i="11"/>
  <c r="AE60" i="11"/>
  <c r="AE66" i="11"/>
  <c r="AE72" i="11"/>
  <c r="AE78" i="11"/>
  <c r="AE84" i="11"/>
  <c r="AE90" i="11"/>
  <c r="AE96" i="11"/>
  <c r="AE102" i="11"/>
  <c r="AE108" i="11"/>
  <c r="AE114" i="11"/>
  <c r="AE35" i="11"/>
  <c r="AE59" i="11"/>
  <c r="AE83" i="11"/>
  <c r="AE19" i="11"/>
  <c r="AE25" i="11"/>
  <c r="AE31" i="11"/>
  <c r="AE37" i="11"/>
  <c r="AE43" i="11"/>
  <c r="AE49" i="11"/>
  <c r="AE55" i="11"/>
  <c r="AE61" i="11"/>
  <c r="AE67" i="11"/>
  <c r="AE73" i="11"/>
  <c r="AE79" i="11"/>
  <c r="AE85" i="11"/>
  <c r="AE91" i="11"/>
  <c r="AE97" i="11"/>
  <c r="AE103" i="11"/>
  <c r="AE109" i="11"/>
  <c r="AE115" i="11"/>
  <c r="AE23" i="11"/>
  <c r="AE65" i="11"/>
  <c r="AE101" i="11"/>
  <c r="AE20" i="11"/>
  <c r="AE26" i="11"/>
  <c r="AE32" i="11"/>
  <c r="AE38" i="11"/>
  <c r="AE44" i="11"/>
  <c r="AE50" i="11"/>
  <c r="AE56" i="11"/>
  <c r="AE62" i="11"/>
  <c r="AE68" i="11"/>
  <c r="AE74" i="11"/>
  <c r="AE80" i="11"/>
  <c r="AE86" i="11"/>
  <c r="AE92" i="11"/>
  <c r="AE98" i="11"/>
  <c r="AE104" i="11"/>
  <c r="AE110" i="11"/>
  <c r="AE116" i="11"/>
  <c r="AE41" i="11"/>
  <c r="AE113" i="11"/>
  <c r="AE21" i="11"/>
  <c r="AE27" i="11"/>
  <c r="AE33" i="11"/>
  <c r="AE39" i="11"/>
  <c r="AE45" i="11"/>
  <c r="AE51" i="11"/>
  <c r="AE57" i="11"/>
  <c r="AE63" i="11"/>
  <c r="AE69" i="11"/>
  <c r="AE75" i="11"/>
  <c r="AE81" i="11"/>
  <c r="AE87" i="11"/>
  <c r="AE93" i="11"/>
  <c r="AE99" i="11"/>
  <c r="AE105" i="11"/>
  <c r="AE111" i="11"/>
  <c r="AE47" i="11"/>
  <c r="AE77" i="11"/>
  <c r="AE95" i="11"/>
  <c r="AE22" i="11"/>
  <c r="AE28" i="11"/>
  <c r="AE34" i="11"/>
  <c r="AE40" i="11"/>
  <c r="AE46" i="11"/>
  <c r="AE52" i="11"/>
  <c r="AE58" i="11"/>
  <c r="AE64" i="11"/>
  <c r="AE70" i="11"/>
  <c r="AE76" i="11"/>
  <c r="AE82" i="11"/>
  <c r="AE88" i="11"/>
  <c r="AE94" i="11"/>
  <c r="AE100" i="11"/>
  <c r="AE106" i="11"/>
  <c r="AE112" i="11"/>
  <c r="AE29" i="11"/>
  <c r="AE53" i="11"/>
  <c r="AE71" i="11"/>
  <c r="AE89" i="11"/>
  <c r="AE107" i="11"/>
  <c r="AC17" i="11"/>
  <c r="AE17" i="11"/>
  <c r="Z117" i="11"/>
  <c r="Z124" i="11" s="1"/>
  <c r="T125" i="11"/>
  <c r="M123" i="11"/>
  <c r="M124" i="11"/>
  <c r="E124" i="11"/>
  <c r="E125" i="11" s="1"/>
  <c r="E118" i="11"/>
  <c r="L124" i="11"/>
  <c r="G124" i="11"/>
  <c r="G125" i="11" s="1"/>
  <c r="S118" i="11"/>
  <c r="H118" i="11"/>
  <c r="Y123" i="11"/>
  <c r="C124" i="11"/>
  <c r="K124" i="11"/>
  <c r="K125" i="11" s="1"/>
  <c r="L123" i="11"/>
  <c r="X124" i="11"/>
  <c r="X125" i="11" s="1"/>
  <c r="Y124" i="11"/>
  <c r="L118" i="11"/>
  <c r="V124" i="11"/>
  <c r="U124" i="11"/>
  <c r="U125" i="11" s="1"/>
  <c r="I124" i="11"/>
  <c r="I125" i="11" s="1"/>
  <c r="U118" i="11"/>
  <c r="S124" i="11"/>
  <c r="S125" i="11" s="1"/>
  <c r="G118" i="11"/>
  <c r="K118" i="11"/>
  <c r="Q118" i="11"/>
  <c r="Q124" i="11"/>
  <c r="Q125" i="11" s="1"/>
  <c r="AB124" i="11"/>
  <c r="AA124" i="11"/>
  <c r="AA125" i="11" s="1"/>
  <c r="X118" i="11"/>
  <c r="R118" i="11"/>
  <c r="R124" i="11"/>
  <c r="R125" i="11" s="1"/>
  <c r="P124" i="11"/>
  <c r="P125" i="11" s="1"/>
  <c r="P118" i="11"/>
  <c r="O124" i="11"/>
  <c r="V123" i="11"/>
  <c r="I118" i="11"/>
  <c r="D124" i="11"/>
  <c r="D125" i="11" s="1"/>
  <c r="C123" i="11"/>
  <c r="D118" i="11"/>
  <c r="V118" i="11"/>
  <c r="O123" i="11"/>
  <c r="H124" i="11"/>
  <c r="AC117" i="11" l="1"/>
  <c r="AE117" i="11"/>
  <c r="G9" i="11" s="1"/>
  <c r="H125" i="11"/>
  <c r="AC124" i="11"/>
  <c r="M125" i="11"/>
  <c r="L125" i="11"/>
  <c r="Y125" i="11"/>
  <c r="V125" i="11"/>
  <c r="C125" i="11"/>
  <c r="AB123" i="11"/>
  <c r="AB125" i="11" s="1"/>
  <c r="G10" i="11"/>
  <c r="G12" i="11" s="1"/>
  <c r="Z123" i="11"/>
  <c r="Z125" i="11" s="1"/>
  <c r="O125" i="11"/>
  <c r="AD125" i="11" l="1"/>
  <c r="AD127" i="11" s="1"/>
  <c r="AC123" i="11"/>
</calcChain>
</file>

<file path=xl/sharedStrings.xml><?xml version="1.0" encoding="utf-8"?>
<sst xmlns="http://schemas.openxmlformats.org/spreadsheetml/2006/main" count="100" uniqueCount="98">
  <si>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</si>
  <si>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</si>
  <si>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</si>
  <si>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</si>
  <si>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</si>
  <si>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</si>
  <si>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</si>
  <si>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</si>
  <si>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Products</t>
  </si>
  <si>
    <t>Total Products Sold</t>
  </si>
  <si>
    <t xml:space="preserve">Profit $$ Goal: 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</si>
  <si>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</si>
  <si>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</si>
  <si>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</si>
  <si>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</si>
  <si>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</si>
  <si>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</si>
  <si>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</si>
  <si>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</si>
  <si>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</si>
  <si>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</si>
  <si>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</si>
  <si>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</si>
  <si>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</si>
  <si>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</si>
  <si>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</si>
  <si>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</si>
  <si>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</si>
  <si>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</si>
  <si>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</si>
  <si>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</si>
  <si>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</si>
  <si>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</si>
  <si>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</si>
  <si>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</si>
  <si>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</si>
  <si>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</si>
  <si>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</si>
  <si>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</si>
  <si>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</si>
  <si>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</si>
  <si>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</si>
  <si>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28" Victorian Wreath</t>
  </si>
  <si>
    <t>36" Classic Wreath</t>
  </si>
  <si>
    <t>36" Victorian Vreath</t>
  </si>
  <si>
    <t>48"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</si>
  <si>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</si>
  <si>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</si>
  <si>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</si>
  <si>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</si>
  <si>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</si>
  <si>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</si>
  <si>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Decorator Bags</t>
  </si>
  <si>
    <t>Ttl Costs</t>
  </si>
  <si>
    <t>Ttl Sales</t>
  </si>
  <si>
    <t>25" Cranberry Splash Wreath</t>
  </si>
  <si>
    <t>28" Cranberry Splash Wreath</t>
  </si>
  <si>
    <t>36" Cranberry Splash Wreath</t>
  </si>
  <si>
    <t>Fundraiser Summary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</si>
  <si>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</si>
  <si>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</si>
  <si>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</si>
  <si>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</si>
  <si>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</si>
  <si>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</si>
  <si>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</si>
  <si>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</si>
  <si>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</si>
  <si>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 xml:space="preserve">Average </t>
  </si>
  <si>
    <t>Total Units sold</t>
  </si>
  <si>
    <t>25" Wintergreen Wreath</t>
  </si>
  <si>
    <t>28" Wintergreen Wreath</t>
  </si>
  <si>
    <t>36" Wintergreen Wreath</t>
  </si>
  <si>
    <t>Winter-green Spray</t>
  </si>
  <si>
    <t>Table Top Christmas Tree</t>
  </si>
  <si>
    <t>Items sold per Member</t>
  </si>
  <si>
    <t>NOTE #2: If using this sheet as a basis for filling out your FINAL ORDER FORM, use Line #43 which has the case quantities needed for ordering. All items Traditional Program Products need to be ordered in case quantities.</t>
  </si>
  <si>
    <t>NOTE: As you know, all Traditional Program Products need to be ordered in case quantities, the values in Row #43.</t>
  </si>
  <si>
    <t>15' Garlands</t>
  </si>
  <si>
    <t>Ciana Center - piece</t>
  </si>
  <si>
    <t>LED    Light   Sets</t>
  </si>
  <si>
    <t>28"    Classic Wreath</t>
  </si>
  <si>
    <t>25"       Classic Wreath</t>
  </si>
  <si>
    <t>25"           Victorian   Wreath</t>
  </si>
  <si>
    <t>60"   Classic Wreath</t>
  </si>
  <si>
    <t>2023 Fundraising Tally Spreadsheet</t>
  </si>
  <si>
    <t>My Group's 2023 Fundraising Goals:</t>
  </si>
  <si>
    <t>TOTAL FUNDRAISING PROFITS</t>
  </si>
  <si>
    <t>Traditional Program Profits</t>
  </si>
  <si>
    <t>GiftItForward Profits</t>
  </si>
  <si>
    <t>Total GiftItForward products sold:</t>
  </si>
  <si>
    <t>times</t>
  </si>
  <si>
    <t>profit equals:</t>
  </si>
  <si>
    <t>NOTE: Please replace values in pink cells with values that correspond to your organizations costs &amp; prices. Do not delete any rows or columns, this will render your formulas ineffective.</t>
  </si>
  <si>
    <r>
      <t>HOW TO USE YOUR FUNDRAISING TALLY SHEET:</t>
    </r>
    <r>
      <rPr>
        <b/>
        <sz val="20"/>
        <rFont val="Arial"/>
        <family val="2"/>
      </rPr>
      <t xml:space="preserve">  </t>
    </r>
    <r>
      <rPr>
        <b/>
        <u/>
        <sz val="14"/>
        <rFont val="Arial"/>
        <family val="2"/>
      </rPr>
      <t>Do not hesitate to contact your Fundraising Coach for assistance using this Excel Spreadsheet.</t>
    </r>
  </si>
  <si>
    <t>1.  This is an excellent tool for managing and tracking your Group's progress towards its 2023 Fundraising Goal!</t>
  </si>
  <si>
    <t>Instructions for using the 2023 Fundraising Tally Spreadsheet</t>
  </si>
  <si>
    <t>Clear the white area with the order numbers &amp; the members names in the 2023 Fundraising Spreadsheet (see tabs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</si>
</sst>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u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28"/>
      <color rgb="FFFF0000"/>
      <name val="Arial"/>
      <family val="2"/>
    </font>
    <font>
      <b/>
      <sz val="36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44" fontId="2" fillId="2" borderId="0" xfId="0" applyNumberFormat="1" applyFont="1" applyFill="1"/>
    <xf numFmtId="0" fontId="7" fillId="3" borderId="1" xfId="0" applyFont="1" applyFill="1" applyBorder="1" applyAlignment="1">
      <alignment horizontal="center"/>
    </xf>
    <xf numFmtId="44" fontId="1" fillId="0" borderId="0" xfId="1" applyBorder="1"/>
    <xf numFmtId="0" fontId="2" fillId="5" borderId="4" xfId="0" applyFont="1" applyFill="1" applyBorder="1"/>
    <xf numFmtId="0" fontId="2" fillId="4" borderId="4" xfId="0" applyFont="1" applyFill="1" applyBorder="1"/>
    <xf numFmtId="0" fontId="2" fillId="0" borderId="4" xfId="0" applyFont="1" applyBorder="1"/>
    <xf numFmtId="44" fontId="5" fillId="5" borderId="2" xfId="1" applyFont="1" applyFill="1" applyBorder="1"/>
    <xf numFmtId="44" fontId="5" fillId="5" borderId="3" xfId="1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37" fontId="7" fillId="3" borderId="7" xfId="0" applyNumberFormat="1" applyFont="1" applyFill="1" applyBorder="1"/>
    <xf numFmtId="0" fontId="6" fillId="5" borderId="4" xfId="0" applyFont="1" applyFill="1" applyBorder="1"/>
    <xf numFmtId="0" fontId="0" fillId="5" borderId="8" xfId="0" applyFill="1" applyBorder="1" applyAlignment="1">
      <alignment horizontal="center" wrapText="1"/>
    </xf>
    <xf numFmtId="37" fontId="7" fillId="3" borderId="3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2" borderId="0" xfId="0" applyFill="1"/>
    <xf numFmtId="0" fontId="10" fillId="0" borderId="9" xfId="0" applyFont="1" applyBorder="1" applyAlignment="1">
      <alignment horizontal="left"/>
    </xf>
    <xf numFmtId="0" fontId="0" fillId="5" borderId="0" xfId="0" applyFill="1"/>
    <xf numFmtId="44" fontId="1" fillId="5" borderId="0" xfId="1" applyFill="1" applyBorder="1"/>
    <xf numFmtId="44" fontId="1" fillId="5" borderId="13" xfId="1" applyFill="1" applyBorder="1"/>
    <xf numFmtId="0" fontId="9" fillId="5" borderId="15" xfId="0" applyFont="1" applyFill="1" applyBorder="1"/>
    <xf numFmtId="0" fontId="0" fillId="5" borderId="15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0" xfId="0" applyFill="1"/>
    <xf numFmtId="0" fontId="0" fillId="4" borderId="1" xfId="0" applyFill="1" applyBorder="1"/>
    <xf numFmtId="0" fontId="0" fillId="4" borderId="16" xfId="0" applyFill="1" applyBorder="1"/>
    <xf numFmtId="0" fontId="0" fillId="4" borderId="17" xfId="0" applyFill="1" applyBorder="1"/>
    <xf numFmtId="0" fontId="12" fillId="5" borderId="19" xfId="0" applyFont="1" applyFill="1" applyBorder="1"/>
    <xf numFmtId="0" fontId="14" fillId="5" borderId="0" xfId="0" applyFont="1" applyFill="1"/>
    <xf numFmtId="0" fontId="14" fillId="4" borderId="0" xfId="0" applyFont="1" applyFill="1"/>
    <xf numFmtId="44" fontId="7" fillId="3" borderId="21" xfId="0" applyNumberFormat="1" applyFont="1" applyFill="1" applyBorder="1"/>
    <xf numFmtId="0" fontId="16" fillId="0" borderId="0" xfId="0" applyFont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4" fillId="0" borderId="0" xfId="0" applyFont="1"/>
    <xf numFmtId="0" fontId="16" fillId="3" borderId="22" xfId="0" applyFont="1" applyFill="1" applyBorder="1"/>
    <xf numFmtId="0" fontId="16" fillId="4" borderId="4" xfId="0" applyFont="1" applyFill="1" applyBorder="1"/>
    <xf numFmtId="0" fontId="4" fillId="5" borderId="25" xfId="0" applyFont="1" applyFill="1" applyBorder="1" applyAlignment="1">
      <alignment horizontal="center" wrapText="1"/>
    </xf>
    <xf numFmtId="0" fontId="11" fillId="0" borderId="0" xfId="0" applyFont="1"/>
    <xf numFmtId="0" fontId="11" fillId="0" borderId="27" xfId="0" applyFont="1" applyBorder="1" applyAlignment="1">
      <alignment horizontal="centerContinuous"/>
    </xf>
    <xf numFmtId="0" fontId="11" fillId="0" borderId="27" xfId="0" applyFont="1" applyBorder="1" applyAlignment="1">
      <alignment horizontal="center" wrapText="1"/>
    </xf>
    <xf numFmtId="1" fontId="11" fillId="0" borderId="5" xfId="0" applyNumberFormat="1" applyFont="1" applyBorder="1" applyAlignment="1">
      <alignment horizontal="centerContinuous"/>
    </xf>
    <xf numFmtId="0" fontId="11" fillId="3" borderId="0" xfId="0" applyFont="1" applyFill="1" applyAlignment="1">
      <alignment horizontal="center" vertical="justify"/>
    </xf>
    <xf numFmtId="0" fontId="4" fillId="5" borderId="9" xfId="0" applyFont="1" applyFill="1" applyBorder="1" applyAlignment="1">
      <alignment horizontal="center" wrapText="1"/>
    </xf>
    <xf numFmtId="0" fontId="11" fillId="5" borderId="27" xfId="0" applyFont="1" applyFill="1" applyBorder="1"/>
    <xf numFmtId="0" fontId="11" fillId="3" borderId="5" xfId="0" applyFont="1" applyFill="1" applyBorder="1"/>
    <xf numFmtId="0" fontId="11" fillId="0" borderId="25" xfId="0" applyFont="1" applyBorder="1" applyAlignment="1">
      <alignment horizontal="centerContinuous"/>
    </xf>
    <xf numFmtId="0" fontId="11" fillId="0" borderId="25" xfId="0" applyFont="1" applyBorder="1" applyAlignment="1">
      <alignment horizontal="center" wrapText="1"/>
    </xf>
    <xf numFmtId="1" fontId="11" fillId="0" borderId="29" xfId="0" applyNumberFormat="1" applyFont="1" applyBorder="1" applyAlignment="1">
      <alignment horizontal="centerContinuous"/>
    </xf>
    <xf numFmtId="0" fontId="2" fillId="7" borderId="11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7" fontId="7" fillId="3" borderId="10" xfId="0" applyNumberFormat="1" applyFont="1" applyFill="1" applyBorder="1" applyAlignment="1">
      <alignment horizontal="center"/>
    </xf>
    <xf numFmtId="7" fontId="16" fillId="3" borderId="30" xfId="0" applyNumberFormat="1" applyFont="1" applyFill="1" applyBorder="1" applyAlignment="1">
      <alignment horizontal="center" vertical="justify"/>
    </xf>
    <xf numFmtId="7" fontId="7" fillId="3" borderId="30" xfId="0" applyNumberFormat="1" applyFont="1" applyFill="1" applyBorder="1" applyAlignment="1">
      <alignment horizontal="center"/>
    </xf>
    <xf numFmtId="7" fontId="0" fillId="2" borderId="7" xfId="0" applyNumberFormat="1" applyFill="1" applyBorder="1"/>
    <xf numFmtId="7" fontId="0" fillId="3" borderId="28" xfId="0" applyNumberFormat="1" applyFill="1" applyBorder="1"/>
    <xf numFmtId="7" fontId="0" fillId="3" borderId="31" xfId="0" applyNumberFormat="1" applyFill="1" applyBorder="1"/>
    <xf numFmtId="7" fontId="0" fillId="0" borderId="0" xfId="0" applyNumberFormat="1"/>
    <xf numFmtId="37" fontId="21" fillId="2" borderId="3" xfId="1" applyNumberFormat="1" applyFont="1" applyFill="1" applyBorder="1" applyAlignment="1">
      <alignment horizontal="centerContinuous"/>
    </xf>
    <xf numFmtId="37" fontId="21" fillId="0" borderId="3" xfId="1" applyNumberFormat="1" applyFont="1" applyBorder="1"/>
    <xf numFmtId="37" fontId="21" fillId="0" borderId="2" xfId="1" applyNumberFormat="1" applyFont="1" applyBorder="1"/>
    <xf numFmtId="37" fontId="21" fillId="6" borderId="25" xfId="1" applyNumberFormat="1" applyFont="1" applyFill="1" applyBorder="1"/>
    <xf numFmtId="44" fontId="5" fillId="8" borderId="3" xfId="1" applyFont="1" applyFill="1" applyBorder="1"/>
    <xf numFmtId="0" fontId="5" fillId="8" borderId="3" xfId="0" applyFont="1" applyFill="1" applyBorder="1"/>
    <xf numFmtId="44" fontId="21" fillId="0" borderId="0" xfId="1" applyFont="1" applyBorder="1"/>
    <xf numFmtId="0" fontId="11" fillId="3" borderId="33" xfId="0" applyFont="1" applyFill="1" applyBorder="1" applyAlignment="1">
      <alignment horizontal="center" vertical="justify" wrapText="1"/>
    </xf>
    <xf numFmtId="44" fontId="7" fillId="3" borderId="0" xfId="0" applyNumberFormat="1" applyFont="1" applyFill="1"/>
    <xf numFmtId="37" fontId="7" fillId="3" borderId="0" xfId="0" applyNumberFormat="1" applyFont="1" applyFill="1"/>
    <xf numFmtId="0" fontId="2" fillId="6" borderId="34" xfId="0" applyFont="1" applyFill="1" applyBorder="1"/>
    <xf numFmtId="0" fontId="4" fillId="4" borderId="35" xfId="0" applyFont="1" applyFill="1" applyBorder="1"/>
    <xf numFmtId="37" fontId="7" fillId="9" borderId="21" xfId="1" applyNumberFormat="1" applyFont="1" applyFill="1" applyBorder="1"/>
    <xf numFmtId="0" fontId="0" fillId="5" borderId="9" xfId="0" applyFill="1" applyBorder="1" applyAlignment="1">
      <alignment horizontal="center" wrapText="1"/>
    </xf>
    <xf numFmtId="0" fontId="6" fillId="5" borderId="39" xfId="0" applyFont="1" applyFill="1" applyBorder="1" applyAlignment="1">
      <alignment horizontal="right"/>
    </xf>
    <xf numFmtId="0" fontId="5" fillId="5" borderId="31" xfId="0" applyFont="1" applyFill="1" applyBorder="1" applyAlignment="1">
      <alignment horizontal="center"/>
    </xf>
    <xf numFmtId="0" fontId="23" fillId="0" borderId="0" xfId="0" applyFont="1"/>
    <xf numFmtId="0" fontId="9" fillId="7" borderId="40" xfId="0" applyFont="1" applyFill="1" applyBorder="1" applyAlignment="1">
      <alignment horizontal="centerContinuous"/>
    </xf>
    <xf numFmtId="0" fontId="13" fillId="10" borderId="9" xfId="0" applyFont="1" applyFill="1" applyBorder="1"/>
    <xf numFmtId="0" fontId="11" fillId="10" borderId="41" xfId="0" applyFont="1" applyFill="1" applyBorder="1"/>
    <xf numFmtId="0" fontId="11" fillId="10" borderId="42" xfId="0" applyFont="1" applyFill="1" applyBorder="1"/>
    <xf numFmtId="0" fontId="11" fillId="3" borderId="1" xfId="0" applyFont="1" applyFill="1" applyBorder="1" applyAlignment="1">
      <alignment horizontal="center"/>
    </xf>
    <xf numFmtId="1" fontId="11" fillId="5" borderId="3" xfId="0" applyNumberFormat="1" applyFont="1" applyFill="1" applyBorder="1" applyAlignment="1">
      <alignment horizontal="centerContinuous"/>
    </xf>
    <xf numFmtId="44" fontId="4" fillId="4" borderId="43" xfId="2" applyFont="1" applyFill="1" applyBorder="1" applyProtection="1">
      <protection locked="0"/>
    </xf>
    <xf numFmtId="44" fontId="4" fillId="4" borderId="44" xfId="2" applyFont="1" applyFill="1" applyBorder="1" applyProtection="1">
      <protection locked="0"/>
    </xf>
    <xf numFmtId="0" fontId="16" fillId="7" borderId="2" xfId="3" applyFont="1" applyFill="1" applyBorder="1" applyAlignment="1">
      <alignment horizontal="center" vertical="justify"/>
    </xf>
    <xf numFmtId="0" fontId="16" fillId="7" borderId="3" xfId="3" applyFont="1" applyFill="1" applyBorder="1" applyAlignment="1">
      <alignment horizontal="center" vertical="justify"/>
    </xf>
    <xf numFmtId="44" fontId="6" fillId="7" borderId="25" xfId="2" applyFont="1" applyFill="1" applyBorder="1" applyAlignment="1">
      <alignment horizontal="centerContinuous"/>
    </xf>
    <xf numFmtId="0" fontId="16" fillId="7" borderId="46" xfId="3" applyFont="1" applyFill="1" applyBorder="1" applyAlignment="1">
      <alignment horizontal="center" vertical="justify"/>
    </xf>
    <xf numFmtId="37" fontId="5" fillId="2" borderId="46" xfId="1" applyNumberFormat="1" applyFont="1" applyFill="1" applyBorder="1" applyAlignment="1">
      <alignment horizontal="centerContinuous"/>
    </xf>
    <xf numFmtId="37" fontId="21" fillId="0" borderId="46" xfId="1" applyNumberFormat="1" applyFont="1" applyBorder="1"/>
    <xf numFmtId="1" fontId="11" fillId="3" borderId="5" xfId="0" applyNumberFormat="1" applyFont="1" applyFill="1" applyBorder="1"/>
    <xf numFmtId="0" fontId="2" fillId="7" borderId="40" xfId="0" applyFont="1" applyFill="1" applyBorder="1" applyAlignment="1">
      <alignment horizontal="centerContinuous"/>
    </xf>
    <xf numFmtId="0" fontId="7" fillId="3" borderId="47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37" fontId="21" fillId="2" borderId="2" xfId="1" applyNumberFormat="1" applyFont="1" applyFill="1" applyBorder="1" applyAlignment="1">
      <alignment horizontal="centerContinuous"/>
    </xf>
    <xf numFmtId="37" fontId="7" fillId="0" borderId="3" xfId="2" applyNumberFormat="1" applyFont="1" applyBorder="1"/>
    <xf numFmtId="37" fontId="7" fillId="0" borderId="20" xfId="2" applyNumberFormat="1" applyFont="1" applyBorder="1"/>
    <xf numFmtId="37" fontId="24" fillId="0" borderId="3" xfId="2" applyNumberFormat="1" applyFont="1" applyBorder="1"/>
    <xf numFmtId="37" fontId="24" fillId="0" borderId="2" xfId="2" applyNumberFormat="1" applyFont="1" applyBorder="1"/>
    <xf numFmtId="0" fontId="25" fillId="0" borderId="0" xfId="0" applyFont="1"/>
    <xf numFmtId="37" fontId="1" fillId="0" borderId="2" xfId="1" applyNumberFormat="1" applyBorder="1"/>
    <xf numFmtId="37" fontId="1" fillId="0" borderId="3" xfId="1" applyNumberFormat="1" applyBorder="1"/>
    <xf numFmtId="37" fontId="1" fillId="0" borderId="3" xfId="1" applyNumberFormat="1" applyFont="1" applyBorder="1"/>
    <xf numFmtId="44" fontId="2" fillId="5" borderId="2" xfId="2" applyFont="1" applyFill="1" applyBorder="1"/>
    <xf numFmtId="44" fontId="2" fillId="5" borderId="3" xfId="2" applyFont="1" applyFill="1" applyBorder="1"/>
    <xf numFmtId="44" fontId="2" fillId="3" borderId="6" xfId="0" applyNumberFormat="1" applyFont="1" applyFill="1" applyBorder="1"/>
    <xf numFmtId="0" fontId="27" fillId="0" borderId="0" xfId="0" applyFont="1"/>
    <xf numFmtId="42" fontId="11" fillId="3" borderId="48" xfId="0" applyNumberFormat="1" applyFont="1" applyFill="1" applyBorder="1"/>
    <xf numFmtId="164" fontId="11" fillId="5" borderId="44" xfId="0" applyNumberFormat="1" applyFont="1" applyFill="1" applyBorder="1" applyAlignment="1">
      <alignment horizontal="centerContinuous"/>
    </xf>
    <xf numFmtId="0" fontId="11" fillId="3" borderId="17" xfId="0" applyFont="1" applyFill="1" applyBorder="1"/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37" fontId="1" fillId="0" borderId="20" xfId="1" applyNumberFormat="1" applyBorder="1"/>
    <xf numFmtId="0" fontId="0" fillId="5" borderId="13" xfId="0" applyFill="1" applyBorder="1"/>
    <xf numFmtId="0" fontId="1" fillId="0" borderId="0" xfId="0" applyFont="1"/>
    <xf numFmtId="0" fontId="2" fillId="11" borderId="36" xfId="0" applyFont="1" applyFill="1" applyBorder="1"/>
    <xf numFmtId="0" fontId="22" fillId="11" borderId="37" xfId="0" applyFont="1" applyFill="1" applyBorder="1"/>
    <xf numFmtId="37" fontId="7" fillId="11" borderId="37" xfId="1" applyNumberFormat="1" applyFont="1" applyFill="1" applyBorder="1"/>
    <xf numFmtId="0" fontId="11" fillId="3" borderId="27" xfId="0" applyFont="1" applyFill="1" applyBorder="1" applyAlignment="1">
      <alignment horizontal="center" vertical="justify" wrapText="1"/>
    </xf>
    <xf numFmtId="0" fontId="11" fillId="3" borderId="49" xfId="0" applyFont="1" applyFill="1" applyBorder="1"/>
    <xf numFmtId="0" fontId="11" fillId="3" borderId="0" xfId="0" applyFont="1" applyFill="1"/>
    <xf numFmtId="0" fontId="11" fillId="3" borderId="20" xfId="0" applyFont="1" applyFill="1" applyBorder="1" applyAlignment="1">
      <alignment horizontal="center" vertical="justify"/>
    </xf>
    <xf numFmtId="0" fontId="11" fillId="3" borderId="19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 vertical="justify"/>
    </xf>
    <xf numFmtId="0" fontId="11" fillId="3" borderId="0" xfId="0" applyFont="1" applyFill="1" applyAlignment="1">
      <alignment horizontal="center"/>
    </xf>
    <xf numFmtId="44" fontId="2" fillId="4" borderId="3" xfId="1" applyFont="1" applyFill="1" applyBorder="1"/>
    <xf numFmtId="44" fontId="4" fillId="4" borderId="2" xfId="0" applyNumberFormat="1" applyFont="1" applyFill="1" applyBorder="1"/>
    <xf numFmtId="44" fontId="4" fillId="4" borderId="3" xfId="1" applyFont="1" applyFill="1" applyBorder="1"/>
    <xf numFmtId="44" fontId="4" fillId="4" borderId="46" xfId="0" applyNumberFormat="1" applyFont="1" applyFill="1" applyBorder="1"/>
    <xf numFmtId="44" fontId="4" fillId="3" borderId="23" xfId="1" applyFont="1" applyFill="1" applyBorder="1"/>
    <xf numFmtId="44" fontId="2" fillId="4" borderId="3" xfId="0" applyNumberFormat="1" applyFont="1" applyFill="1" applyBorder="1"/>
    <xf numFmtId="44" fontId="2" fillId="4" borderId="20" xfId="0" applyNumberFormat="1" applyFont="1" applyFill="1" applyBorder="1"/>
    <xf numFmtId="44" fontId="2" fillId="3" borderId="24" xfId="1" applyFont="1" applyFill="1" applyBorder="1"/>
    <xf numFmtId="0" fontId="0" fillId="0" borderId="13" xfId="0" applyBorder="1"/>
    <xf numFmtId="0" fontId="0" fillId="0" borderId="15" xfId="0" applyBorder="1"/>
    <xf numFmtId="0" fontId="10" fillId="0" borderId="45" xfId="0" applyFont="1" applyBorder="1" applyAlignment="1">
      <alignment horizontal="left"/>
    </xf>
    <xf numFmtId="0" fontId="10" fillId="0" borderId="45" xfId="0" applyFont="1" applyBorder="1" applyAlignment="1">
      <alignment horizontal="centerContinuous"/>
    </xf>
    <xf numFmtId="0" fontId="3" fillId="0" borderId="45" xfId="0" applyFont="1" applyBorder="1"/>
    <xf numFmtId="0" fontId="13" fillId="0" borderId="45" xfId="0" applyFont="1" applyBorder="1"/>
    <xf numFmtId="0" fontId="3" fillId="0" borderId="45" xfId="0" applyFont="1" applyBorder="1" applyAlignment="1">
      <alignment horizontal="centerContinuous"/>
    </xf>
    <xf numFmtId="7" fontId="3" fillId="0" borderId="12" xfId="0" applyNumberFormat="1" applyFont="1" applyBorder="1"/>
    <xf numFmtId="7" fontId="11" fillId="0" borderId="5" xfId="0" applyNumberFormat="1" applyFont="1" applyBorder="1"/>
    <xf numFmtId="0" fontId="2" fillId="0" borderId="50" xfId="0" applyFont="1" applyBorder="1"/>
    <xf numFmtId="0" fontId="16" fillId="0" borderId="31" xfId="0" applyFont="1" applyBorder="1"/>
    <xf numFmtId="0" fontId="0" fillId="0" borderId="27" xfId="0" applyBorder="1"/>
    <xf numFmtId="7" fontId="0" fillId="3" borderId="5" xfId="0" applyNumberFormat="1" applyFill="1" applyBorder="1"/>
    <xf numFmtId="0" fontId="4" fillId="0" borderId="27" xfId="0" applyFont="1" applyBorder="1"/>
    <xf numFmtId="7" fontId="4" fillId="0" borderId="5" xfId="0" applyNumberFormat="1" applyFont="1" applyBorder="1"/>
    <xf numFmtId="7" fontId="0" fillId="0" borderId="5" xfId="0" applyNumberFormat="1" applyBorder="1"/>
    <xf numFmtId="0" fontId="2" fillId="0" borderId="27" xfId="0" applyFont="1" applyBorder="1"/>
    <xf numFmtId="7" fontId="2" fillId="0" borderId="5" xfId="0" applyNumberFormat="1" applyFont="1" applyBorder="1"/>
    <xf numFmtId="0" fontId="16" fillId="0" borderId="27" xfId="0" applyFont="1" applyBorder="1"/>
    <xf numFmtId="0" fontId="0" fillId="0" borderId="25" xfId="0" applyBorder="1"/>
    <xf numFmtId="0" fontId="9" fillId="11" borderId="51" xfId="0" applyFont="1" applyFill="1" applyBorder="1"/>
    <xf numFmtId="0" fontId="14" fillId="11" borderId="18" xfId="0" applyFont="1" applyFill="1" applyBorder="1"/>
    <xf numFmtId="0" fontId="0" fillId="11" borderId="18" xfId="0" applyFill="1" applyBorder="1"/>
    <xf numFmtId="0" fontId="0" fillId="0" borderId="51" xfId="0" applyBorder="1"/>
    <xf numFmtId="0" fontId="0" fillId="0" borderId="18" xfId="0" applyBorder="1"/>
    <xf numFmtId="7" fontId="0" fillId="0" borderId="29" xfId="0" applyNumberFormat="1" applyBorder="1"/>
    <xf numFmtId="0" fontId="12" fillId="4" borderId="13" xfId="0" applyFont="1" applyFill="1" applyBorder="1"/>
    <xf numFmtId="0" fontId="10" fillId="4" borderId="0" xfId="0" applyFont="1" applyFill="1"/>
    <xf numFmtId="0" fontId="0" fillId="0" borderId="1" xfId="0" applyBorder="1"/>
    <xf numFmtId="0" fontId="28" fillId="0" borderId="0" xfId="0" applyFont="1" applyAlignment="1">
      <alignment horizontal="centerContinuous"/>
    </xf>
    <xf numFmtId="0" fontId="2" fillId="0" borderId="5" xfId="0" applyFont="1" applyBorder="1"/>
    <xf numFmtId="0" fontId="16" fillId="0" borderId="5" xfId="0" applyFont="1" applyBorder="1"/>
    <xf numFmtId="0" fontId="0" fillId="0" borderId="5" xfId="0" applyBorder="1"/>
    <xf numFmtId="37" fontId="0" fillId="0" borderId="0" xfId="0" applyNumberFormat="1"/>
    <xf numFmtId="0" fontId="4" fillId="0" borderId="5" xfId="0" applyFont="1" applyBorder="1"/>
    <xf numFmtId="44" fontId="16" fillId="0" borderId="0" xfId="0" applyNumberFormat="1" applyFont="1"/>
    <xf numFmtId="44" fontId="17" fillId="7" borderId="0" xfId="1" applyFont="1" applyFill="1" applyBorder="1" applyAlignment="1">
      <alignment horizontal="centerContinuous"/>
    </xf>
    <xf numFmtId="44" fontId="1" fillId="0" borderId="0" xfId="1" applyFont="1" applyBorder="1"/>
    <xf numFmtId="0" fontId="6" fillId="0" borderId="26" xfId="0" applyFont="1" applyBorder="1"/>
    <xf numFmtId="0" fontId="2" fillId="7" borderId="53" xfId="0" applyFont="1" applyFill="1" applyBorder="1" applyAlignment="1">
      <alignment horizontal="centerContinuous"/>
    </xf>
    <xf numFmtId="0" fontId="16" fillId="7" borderId="28" xfId="3" applyFont="1" applyFill="1" applyBorder="1" applyAlignment="1">
      <alignment horizontal="center" vertical="justify"/>
    </xf>
    <xf numFmtId="44" fontId="2" fillId="0" borderId="28" xfId="2" applyFont="1" applyFill="1" applyBorder="1"/>
    <xf numFmtId="37" fontId="21" fillId="2" borderId="28" xfId="1" applyNumberFormat="1" applyFont="1" applyFill="1" applyBorder="1" applyAlignment="1">
      <alignment horizontal="centerContinuous"/>
    </xf>
    <xf numFmtId="37" fontId="7" fillId="0" borderId="28" xfId="2" applyNumberFormat="1" applyFont="1" applyBorder="1"/>
    <xf numFmtId="37" fontId="21" fillId="6" borderId="31" xfId="1" applyNumberFormat="1" applyFont="1" applyFill="1" applyBorder="1"/>
    <xf numFmtId="37" fontId="7" fillId="9" borderId="28" xfId="1" applyNumberFormat="1" applyFont="1" applyFill="1" applyBorder="1"/>
    <xf numFmtId="44" fontId="4" fillId="4" borderId="48" xfId="2" applyFont="1" applyFill="1" applyBorder="1" applyProtection="1">
      <protection locked="0"/>
    </xf>
    <xf numFmtId="44" fontId="5" fillId="8" borderId="28" xfId="1" applyFont="1" applyFill="1" applyBorder="1"/>
    <xf numFmtId="0" fontId="5" fillId="8" borderId="28" xfId="0" applyFont="1" applyFill="1" applyBorder="1"/>
    <xf numFmtId="44" fontId="2" fillId="4" borderId="28" xfId="0" applyNumberFormat="1" applyFont="1" applyFill="1" applyBorder="1"/>
    <xf numFmtId="44" fontId="2" fillId="3" borderId="54" xfId="1" applyFont="1" applyFill="1" applyBorder="1"/>
    <xf numFmtId="44" fontId="17" fillId="12" borderId="27" xfId="2" applyFont="1" applyFill="1" applyBorder="1" applyAlignment="1">
      <alignment horizontal="centerContinuous"/>
    </xf>
    <xf numFmtId="7" fontId="1" fillId="0" borderId="0" xfId="0" applyNumberFormat="1" applyFont="1"/>
    <xf numFmtId="44" fontId="29" fillId="12" borderId="52" xfId="1" applyFont="1" applyFill="1" applyBorder="1" applyAlignment="1">
      <alignment horizontal="centerContinuous"/>
    </xf>
    <xf numFmtId="44" fontId="2" fillId="4" borderId="20" xfId="1" applyFont="1" applyFill="1" applyBorder="1"/>
    <xf numFmtId="44" fontId="6" fillId="4" borderId="19" xfId="1" applyFont="1" applyFill="1" applyBorder="1" applyAlignment="1">
      <alignment horizontal="centerContinuous"/>
    </xf>
    <xf numFmtId="0" fontId="17" fillId="4" borderId="13" xfId="0" applyFont="1" applyFill="1" applyBorder="1" applyAlignment="1">
      <alignment horizontal="centerContinuous"/>
    </xf>
    <xf numFmtId="44" fontId="14" fillId="4" borderId="14" xfId="2" applyFont="1" applyFill="1" applyBorder="1"/>
    <xf numFmtId="44" fontId="5" fillId="4" borderId="55" xfId="1" applyFont="1" applyFill="1" applyBorder="1" applyAlignment="1">
      <alignment horizontal="centerContinuous"/>
    </xf>
    <xf numFmtId="44" fontId="17" fillId="4" borderId="16" xfId="1" applyFont="1" applyFill="1" applyBorder="1" applyAlignment="1">
      <alignment horizontal="centerContinuous"/>
    </xf>
    <xf numFmtId="44" fontId="14" fillId="4" borderId="17" xfId="2" applyFont="1" applyFill="1" applyBorder="1"/>
    <xf numFmtId="44" fontId="21" fillId="12" borderId="11" xfId="1" applyFont="1" applyFill="1" applyBorder="1"/>
    <xf numFmtId="44" fontId="1" fillId="12" borderId="11" xfId="1" applyFont="1" applyFill="1" applyBorder="1" applyAlignment="1">
      <alignment horizontal="right"/>
    </xf>
    <xf numFmtId="44" fontId="1" fillId="12" borderId="11" xfId="1" applyFont="1" applyFill="1" applyBorder="1" applyAlignment="1">
      <alignment horizontal="center"/>
    </xf>
    <xf numFmtId="8" fontId="1" fillId="12" borderId="11" xfId="1" applyNumberFormat="1" applyFont="1" applyFill="1" applyBorder="1"/>
    <xf numFmtId="44" fontId="21" fillId="12" borderId="53" xfId="1" applyFont="1" applyFill="1" applyBorder="1"/>
    <xf numFmtId="44" fontId="21" fillId="12" borderId="56" xfId="1" applyFont="1" applyFill="1" applyBorder="1"/>
    <xf numFmtId="44" fontId="17" fillId="7" borderId="27" xfId="2" applyFont="1" applyFill="1" applyBorder="1" applyAlignment="1">
      <alignment horizontal="right"/>
    </xf>
    <xf numFmtId="44" fontId="17" fillId="0" borderId="27" xfId="2" applyFont="1" applyFill="1" applyBorder="1" applyAlignment="1">
      <alignment horizontal="centerContinuous"/>
    </xf>
    <xf numFmtId="44" fontId="2" fillId="0" borderId="0" xfId="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44" fontId="30" fillId="7" borderId="29" xfId="3" applyNumberFormat="1" applyFont="1" applyFill="1" applyBorder="1" applyAlignment="1">
      <alignment horizontal="left"/>
    </xf>
    <xf numFmtId="44" fontId="1" fillId="13" borderId="0" xfId="1" applyFill="1" applyBorder="1"/>
    <xf numFmtId="44" fontId="6" fillId="0" borderId="0" xfId="1" applyFont="1" applyFill="1" applyBorder="1" applyAlignment="1">
      <alignment horizontal="centerContinuous"/>
    </xf>
    <xf numFmtId="1" fontId="5" fillId="5" borderId="3" xfId="1" applyNumberFormat="1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invertIfNegative val="0"/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'2023 Fundraising SS'!$C$9</c:f>
              <c:numCache>
                <c:formatCode>"$"#,##0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31B-4281-A3C6-1CE1F699467D}"/>
            </c:ext>
          </c:extLst>
        </c:ser>
        <c:ser>
          <c:idx val="1"/>
          <c:order val="1"/>
          <c:tx>
            <c:v>Profits to Date</c:v>
          </c:tx>
          <c:invertIfNegative val="0"/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'2023 Fundraising SS'!$AC$125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31B-4281-A3C6-1CE1F699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396864"/>
        <c:axId val="165398400"/>
        <c:axId val="0"/>
      </c:bar3DChart>
      <c:catAx>
        <c:axId val="165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398400"/>
        <c:crosses val="autoZero"/>
        <c:auto val="1"/>
        <c:lblAlgn val="ctr"/>
        <c:lblOffset val="100"/>
        <c:noMultiLvlLbl val="0"/>
      </c:catAx>
      <c:valAx>
        <c:axId val="16539840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39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invertIfNegative val="0"/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'2023 Fundraising SS'!$C$10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A-4192-8994-13B3862D1F2B}"/>
            </c:ext>
          </c:extLst>
        </c:ser>
        <c:ser>
          <c:idx val="1"/>
          <c:order val="1"/>
          <c:tx>
            <c:v>Items Sold to Date</c:v>
          </c:tx>
          <c:invertIfNegative val="0"/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'2023 Fundraising SS'!$AD$117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A-4192-8994-13B3862D1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181184"/>
        <c:axId val="175187072"/>
        <c:axId val="0"/>
      </c:bar3DChart>
      <c:catAx>
        <c:axId val="1751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187072"/>
        <c:crosses val="autoZero"/>
        <c:auto val="1"/>
        <c:lblAlgn val="ctr"/>
        <c:lblOffset val="100"/>
        <c:noMultiLvlLbl val="0"/>
      </c:catAx>
      <c:valAx>
        <c:axId val="175187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18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40510543840201"/>
          <c:y val="3.1578947368421109E-2"/>
          <c:w val="0.48501664816870182"/>
          <c:h val="0.91052631578947352"/>
        </c:manualLayout>
      </c:layout>
      <c:pie3DChart>
        <c:varyColors val="1"/>
        <c:ser>
          <c:idx val="0"/>
          <c:order val="0"/>
          <c:tx>
            <c:strRef>
              <c:f>'2023 Fundraising SS'!$C$14</c:f>
              <c:strCache>
                <c:ptCount val="1"/>
                <c:pt idx="0">
                  <c:v>25"       Classic Wreath</c:v>
                </c:pt>
              </c:strCache>
            </c:strRef>
          </c:tx>
          <c:cat>
            <c:strRef>
              <c:f>'2023 Fundraising SS'!$C$14:$AB$14</c:f>
              <c:strCache>
                <c:ptCount val="26"/>
                <c:pt idx="0">
                  <c:v>25"       Classic Wreath</c:v>
                </c:pt>
                <c:pt idx="1">
                  <c:v>25"           Victorian   Wreath</c:v>
                </c:pt>
                <c:pt idx="2">
                  <c:v>25" Cranberry Splash Wreath</c:v>
                </c:pt>
                <c:pt idx="3">
                  <c:v>25" Wintergreen Wreath</c:v>
                </c:pt>
                <c:pt idx="4">
                  <c:v>28"    Classic Wreath</c:v>
                </c:pt>
                <c:pt idx="5">
                  <c:v>28" Victorian Wreath</c:v>
                </c:pt>
                <c:pt idx="6">
                  <c:v>28" Cranberry Splash Wreath</c:v>
                </c:pt>
                <c:pt idx="7">
                  <c:v>28" Wintergreen Wreath</c:v>
                </c:pt>
                <c:pt idx="8">
                  <c:v>36" Classic Wreath</c:v>
                </c:pt>
                <c:pt idx="9">
                  <c:v>36" Victorian Vreath</c:v>
                </c:pt>
                <c:pt idx="10">
                  <c:v>36" Cranberry Splash Wreath</c:v>
                </c:pt>
                <c:pt idx="11">
                  <c:v>36" Wintergreen Wreath</c:v>
                </c:pt>
                <c:pt idx="12">
                  <c:v>48" Classic Wreath</c:v>
                </c:pt>
                <c:pt idx="13">
                  <c:v>60"   Classic Wreath</c:v>
                </c:pt>
                <c:pt idx="14">
                  <c:v>Classic                          Spray</c:v>
                </c:pt>
                <c:pt idx="15">
                  <c:v>Victorian Spray</c:v>
                </c:pt>
                <c:pt idx="16">
                  <c:v>Cranberry Splash Spray</c:v>
                </c:pt>
                <c:pt idx="17">
                  <c:v>Winter-green Spray</c:v>
                </c:pt>
                <c:pt idx="18">
                  <c:v>Ciana Center - piece</c:v>
                </c:pt>
                <c:pt idx="19">
                  <c:v>Table Top Christmas Tree</c:v>
                </c:pt>
                <c:pt idx="20">
                  <c:v>15' Garlands</c:v>
                </c:pt>
                <c:pt idx="21">
                  <c:v>25' Garlands</c:v>
                </c:pt>
                <c:pt idx="22">
                  <c:v>50'  Garlands</c:v>
                </c:pt>
                <c:pt idx="23">
                  <c:v>EZ Hanger</c:v>
                </c:pt>
                <c:pt idx="24">
                  <c:v>LED    Light   Sets</c:v>
                </c:pt>
                <c:pt idx="25">
                  <c:v>Decorator Bags</c:v>
                </c:pt>
              </c:strCache>
            </c:strRef>
          </c:cat>
          <c:val>
            <c:numRef>
              <c:f>('2023 Fundraising SS'!$C$117:$Z$117,'2023 Fundraising SS'!$AD$117:$AE$117)</c:f>
              <c:numCache>
                <c:formatCode>#,##0_);\(#,##0\)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A-4B2F-A193-C3EC4B75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Members' Gross Sales to Date</a:t>
            </a:r>
          </a:p>
        </c:rich>
      </c:tx>
      <c:layout>
        <c:manualLayout>
          <c:xMode val="edge"/>
          <c:yMode val="edge"/>
          <c:x val="0.34739178690344114"/>
          <c:y val="1.9575685176383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35263157894736841"/>
          <c:w val="0.74583795782463924"/>
          <c:h val="0.2947368421052633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SS'!$C$12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E-499D-B8D0-0CBCBD02E0EC}"/>
            </c:ext>
          </c:extLst>
        </c:ser>
        <c:ser>
          <c:idx val="1"/>
          <c:order val="1"/>
          <c:tx>
            <c:strRef>
              <c:f>'2023 Fundraising SS'!$B$17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E-499D-B8D0-0CBCBD02E0EC}"/>
            </c:ext>
          </c:extLst>
        </c:ser>
        <c:ser>
          <c:idx val="2"/>
          <c:order val="2"/>
          <c:tx>
            <c:strRef>
              <c:f>'2023 Fundraising SS'!$B$18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E-499D-B8D0-0CBCBD02E0EC}"/>
            </c:ext>
          </c:extLst>
        </c:ser>
        <c:ser>
          <c:idx val="3"/>
          <c:order val="3"/>
          <c:tx>
            <c:strRef>
              <c:f>'2023 Fundraising SS'!$B$19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5E-499D-B8D0-0CBCBD02E0EC}"/>
            </c:ext>
          </c:extLst>
        </c:ser>
        <c:ser>
          <c:idx val="4"/>
          <c:order val="4"/>
          <c:tx>
            <c:strRef>
              <c:f>'2023 Fundraising SS'!$B$92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SS'!$AC$92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5E-499D-B8D0-0CBCBD02E0EC}"/>
            </c:ext>
          </c:extLst>
        </c:ser>
        <c:ser>
          <c:idx val="5"/>
          <c:order val="5"/>
          <c:tx>
            <c:strRef>
              <c:f>'2023 Fundraising SS'!$B$93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SS'!$AC$93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5E-499D-B8D0-0CBCBD02E0EC}"/>
            </c:ext>
          </c:extLst>
        </c:ser>
        <c:ser>
          <c:idx val="6"/>
          <c:order val="6"/>
          <c:tx>
            <c:strRef>
              <c:f>'2023 Fundraising SS'!$B$94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SS'!$AC$94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5E-499D-B8D0-0CBCBD02E0EC}"/>
            </c:ext>
          </c:extLst>
        </c:ser>
        <c:ser>
          <c:idx val="7"/>
          <c:order val="7"/>
          <c:tx>
            <c:strRef>
              <c:f>'2023 Fundraising SS'!$B$95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SS'!$AC$95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5E-499D-B8D0-0CBCBD02E0EC}"/>
            </c:ext>
          </c:extLst>
        </c:ser>
        <c:ser>
          <c:idx val="8"/>
          <c:order val="8"/>
          <c:tx>
            <c:strRef>
              <c:f>'2023 Fundraising SS'!$B$96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SS'!$AC$96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5E-499D-B8D0-0CBCBD02E0EC}"/>
            </c:ext>
          </c:extLst>
        </c:ser>
        <c:ser>
          <c:idx val="9"/>
          <c:order val="9"/>
          <c:tx>
            <c:strRef>
              <c:f>'2023 Fundraising SS'!$B$100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5E-499D-B8D0-0CBCBD02E0EC}"/>
            </c:ext>
          </c:extLst>
        </c:ser>
        <c:ser>
          <c:idx val="10"/>
          <c:order val="10"/>
          <c:tx>
            <c:strRef>
              <c:f>'2023 Fundraising SS'!$B$101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E-499D-B8D0-0CBCBD02E0EC}"/>
            </c:ext>
          </c:extLst>
        </c:ser>
        <c:ser>
          <c:idx val="11"/>
          <c:order val="11"/>
          <c:tx>
            <c:strRef>
              <c:f>'2023 Fundraising SS'!$B$102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5E-499D-B8D0-0CBCBD02E0EC}"/>
            </c:ext>
          </c:extLst>
        </c:ser>
        <c:ser>
          <c:idx val="12"/>
          <c:order val="12"/>
          <c:tx>
            <c:strRef>
              <c:f>'2023 Fundraising SS'!$B$103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5E-499D-B8D0-0CBCBD02E0EC}"/>
            </c:ext>
          </c:extLst>
        </c:ser>
        <c:ser>
          <c:idx val="13"/>
          <c:order val="13"/>
          <c:tx>
            <c:strRef>
              <c:f>'2023 Fundraising SS'!$B$104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5E-499D-B8D0-0CBCBD02E0EC}"/>
            </c:ext>
          </c:extLst>
        </c:ser>
        <c:ser>
          <c:idx val="14"/>
          <c:order val="14"/>
          <c:tx>
            <c:strRef>
              <c:f>'2023 Fundraising SS'!$B$105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5E-499D-B8D0-0CBCBD02E0EC}"/>
            </c:ext>
          </c:extLst>
        </c:ser>
        <c:ser>
          <c:idx val="15"/>
          <c:order val="15"/>
          <c:tx>
            <c:strRef>
              <c:f>'2023 Fundraising SS'!$B$106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5E-499D-B8D0-0CBCBD02E0EC}"/>
            </c:ext>
          </c:extLst>
        </c:ser>
        <c:ser>
          <c:idx val="16"/>
          <c:order val="16"/>
          <c:tx>
            <c:strRef>
              <c:f>'2023 Fundraising SS'!$B$107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5E-499D-B8D0-0CBCBD02E0EC}"/>
            </c:ext>
          </c:extLst>
        </c:ser>
        <c:ser>
          <c:idx val="17"/>
          <c:order val="17"/>
          <c:tx>
            <c:strRef>
              <c:f>'2023 Fundraising SS'!$B$108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95E-499D-B8D0-0CBCBD02E0EC}"/>
            </c:ext>
          </c:extLst>
        </c:ser>
        <c:ser>
          <c:idx val="18"/>
          <c:order val="18"/>
          <c:tx>
            <c:strRef>
              <c:f>'2023 Fundraising SS'!$B$109</c:f>
              <c:strCache>
                <c:ptCount val="1"/>
              </c:strCache>
            </c:strRef>
          </c:tx>
          <c:invertIfNegative val="0"/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'2023 Fundraising SS'!$AC$109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5E-499D-B8D0-0CBCBD02E0EC}"/>
            </c:ext>
          </c:extLst>
        </c:ser>
        <c:ser>
          <c:idx val="19"/>
          <c:order val="19"/>
          <c:tx>
            <c:strRef>
              <c:f>'2023 Fundraising SS'!$B$110</c:f>
              <c:strCache>
                <c:ptCount val="1"/>
              </c:strCache>
            </c:strRef>
          </c:tx>
          <c:invertIfNegative val="0"/>
          <c:val>
            <c:numRef>
              <c:f>'2023 Fundraising SS'!$AC$110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95E-499D-B8D0-0CBCBD02E0EC}"/>
            </c:ext>
          </c:extLst>
        </c:ser>
        <c:ser>
          <c:idx val="20"/>
          <c:order val="20"/>
          <c:tx>
            <c:strRef>
              <c:f>'2023 Fundraising SS'!$B$111</c:f>
              <c:strCache>
                <c:ptCount val="1"/>
              </c:strCache>
            </c:strRef>
          </c:tx>
          <c:invertIfNegative val="0"/>
          <c:val>
            <c:numRef>
              <c:f>'2023 Fundraising SS'!$AC$111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5E-499D-B8D0-0CBCBD02E0EC}"/>
            </c:ext>
          </c:extLst>
        </c:ser>
        <c:ser>
          <c:idx val="21"/>
          <c:order val="21"/>
          <c:tx>
            <c:strRef>
              <c:f>'2023 Fundraising SS'!$B$112</c:f>
              <c:strCache>
                <c:ptCount val="1"/>
              </c:strCache>
            </c:strRef>
          </c:tx>
          <c:invertIfNegative val="0"/>
          <c:val>
            <c:numRef>
              <c:f>'2023 Fundraising SS'!$AC$112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E-499D-B8D0-0CBCBD02E0EC}"/>
            </c:ext>
          </c:extLst>
        </c:ser>
        <c:ser>
          <c:idx val="22"/>
          <c:order val="22"/>
          <c:tx>
            <c:strRef>
              <c:f>'2023 Fundraising SS'!$B$113</c:f>
              <c:strCache>
                <c:ptCount val="1"/>
              </c:strCache>
            </c:strRef>
          </c:tx>
          <c:invertIfNegative val="0"/>
          <c:val>
            <c:numRef>
              <c:f>'2023 Fundraising SS'!$AC$113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95E-499D-B8D0-0CBCBD02E0EC}"/>
            </c:ext>
          </c:extLst>
        </c:ser>
        <c:ser>
          <c:idx val="23"/>
          <c:order val="23"/>
          <c:tx>
            <c:strRef>
              <c:f>'2023 Fundraising SS'!$B$114</c:f>
              <c:strCache>
                <c:ptCount val="1"/>
              </c:strCache>
            </c:strRef>
          </c:tx>
          <c:invertIfNegative val="0"/>
          <c:val>
            <c:numRef>
              <c:f>'2023 Fundraising SS'!$AC$114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5E-499D-B8D0-0CBCBD02E0EC}"/>
            </c:ext>
          </c:extLst>
        </c:ser>
        <c:ser>
          <c:idx val="24"/>
          <c:order val="24"/>
          <c:tx>
            <c:strRef>
              <c:f>'2023 Fundraising SS'!$B$115</c:f>
              <c:strCache>
                <c:ptCount val="1"/>
              </c:strCache>
            </c:strRef>
          </c:tx>
          <c:invertIfNegative val="0"/>
          <c:val>
            <c:numRef>
              <c:f>'2023 Fundraising SS'!$AC$115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5E-499D-B8D0-0CBCBD02E0EC}"/>
            </c:ext>
          </c:extLst>
        </c:ser>
        <c:ser>
          <c:idx val="25"/>
          <c:order val="25"/>
          <c:tx>
            <c:strRef>
              <c:f>'2023 Fundraising SS'!$B$116</c:f>
              <c:strCache>
                <c:ptCount val="1"/>
              </c:strCache>
            </c:strRef>
          </c:tx>
          <c:invertIfNegative val="0"/>
          <c:val>
            <c:numRef>
              <c:f>'2023 Fundraising SS'!$AC$116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5E-499D-B8D0-0CBCBD02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47936"/>
        <c:axId val="174650112"/>
      </c:barChart>
      <c:catAx>
        <c:axId val="1746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Member  Gross Sales Progress</a:t>
                </a:r>
              </a:p>
            </c:rich>
          </c:tx>
          <c:layout>
            <c:manualLayout>
              <c:xMode val="edge"/>
              <c:yMode val="edge"/>
              <c:x val="0.30854605993340772"/>
              <c:y val="0.893297880994891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6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50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Gross</a:t>
                </a:r>
                <a:r>
                  <a:rPr lang="en-US" baseline="0"/>
                  <a:t> Sales in $'s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208657047724751E-2"/>
              <c:y val="0.437193955975731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64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4916759156591"/>
          <c:y val="0.14518743069025039"/>
          <c:w val="0.1720310765815754"/>
          <c:h val="0.7536704730831980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3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3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123141</xdr:colOff>
      <xdr:row>8</xdr:row>
      <xdr:rowOff>134469</xdr:rowOff>
    </xdr:from>
    <xdr:to>
      <xdr:col>13</xdr:col>
      <xdr:colOff>557199</xdr:colOff>
      <xdr:row>11</xdr:row>
      <xdr:rowOff>470646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7847" y="728381"/>
          <a:ext cx="3179500" cy="1658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 macro="">
      <xdr:nvGraphicFramePr>
        <xdr:cNvPr id="1257" name="Chart 7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 macro="">
      <xdr:nvGraphicFramePr>
        <xdr:cNvPr id="1258" name="Chart 8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976" cy="58412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3976" cy="58412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>
      <selection activeCell="B3" sqref="B3"/>
    </sheetView>
  </sheetViews>
  <sheetFormatPr defaultRowHeight="12.75" x14ac:dyDescent="0.2"/>
  <cols>
    <col min="1" max="1" width="2.85546875" customWidth="1"/>
    <col min="2" max="2" width="130.28515625" customWidth="1"/>
  </cols>
  <sheetData>
    <row r="1" spans="1:2" ht="18" x14ac:dyDescent="0.25">
      <c r="A1" s="2" t="s">
        <v>96</v>
      </c>
    </row>
    <row r="3" spans="1:2" x14ac:dyDescent="0.2">
      <c r="A3">
        <v>1</v>
      </c>
      <c r="B3" s="121" t="s">
        <v>97</v>
      </c>
    </row>
    <row r="4" spans="1:2" x14ac:dyDescent="0.2">
      <c r="A4">
        <v>2</v>
      </c>
      <c r="B4" t="s">
        <v>12</v>
      </c>
    </row>
    <row r="5" spans="1:2" x14ac:dyDescent="0.2">
      <c r="B5" t="s">
        <v>15</v>
      </c>
    </row>
    <row r="6" spans="1:2" x14ac:dyDescent="0.2">
      <c r="B6" t="s">
        <v>16</v>
      </c>
    </row>
    <row r="7" spans="1:2" x14ac:dyDescent="0.2">
      <c r="B7" t="s">
        <v>13</v>
      </c>
    </row>
    <row r="8" spans="1:2" x14ac:dyDescent="0.2">
      <c r="B8" t="s">
        <v>14</v>
      </c>
    </row>
    <row r="9" spans="1:2" x14ac:dyDescent="0.2">
      <c r="B9" t="s">
        <v>17</v>
      </c>
    </row>
    <row r="10" spans="1:2" x14ac:dyDescent="0.2">
      <c r="A10">
        <v>3</v>
      </c>
      <c r="B10" t="s">
        <v>18</v>
      </c>
    </row>
    <row r="11" spans="1:2" x14ac:dyDescent="0.2">
      <c r="A11">
        <v>4</v>
      </c>
      <c r="B11" t="s">
        <v>19</v>
      </c>
    </row>
    <row r="13" spans="1:2" x14ac:dyDescent="0.2">
      <c r="B13" s="121" t="s">
        <v>77</v>
      </c>
    </row>
    <row r="14" spans="1:2" x14ac:dyDescent="0.2">
      <c r="B14" s="121" t="s">
        <v>64</v>
      </c>
    </row>
    <row r="15" spans="1:2" x14ac:dyDescent="0.2">
      <c r="B15" s="121" t="s">
        <v>65</v>
      </c>
    </row>
    <row r="16" spans="1:2" x14ac:dyDescent="0.2">
      <c r="B16" s="121" t="s">
        <v>66</v>
      </c>
    </row>
    <row r="17" spans="2:2" x14ac:dyDescent="0.2">
      <c r="B17" s="121" t="s">
        <v>67</v>
      </c>
    </row>
    <row r="19" spans="2:2" x14ac:dyDescent="0.2">
      <c r="B19" t="s">
        <v>36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2:AL150"/>
  <sheetViews>
    <sheetView tabSelected="1" zoomScale="85" zoomScaleNormal="85" workbookViewId="0">
      <pane xSplit="2" ySplit="15" topLeftCell="C16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2.75" x14ac:dyDescent="0.2"/>
  <cols>
    <col min="1" max="1" width="4" customWidth="1"/>
    <col min="2" max="2" width="16" customWidth="1"/>
    <col min="3" max="3" width="9.28515625" customWidth="1"/>
    <col min="4" max="4" width="12.28515625" customWidth="1"/>
    <col min="5" max="5" width="9.140625" customWidth="1"/>
    <col min="6" max="6" width="8.85546875" customWidth="1"/>
    <col min="7" max="7" width="9.5703125" customWidth="1"/>
    <col min="8" max="8" width="7.42578125" customWidth="1"/>
    <col min="9" max="9" width="8.28515625" customWidth="1"/>
    <col min="10" max="10" width="9" customWidth="1"/>
    <col min="11" max="11" width="7.7109375" customWidth="1"/>
    <col min="12" max="12" width="7.85546875" customWidth="1"/>
    <col min="13" max="13" width="8.28515625" customWidth="1"/>
    <col min="14" max="14" width="9.140625" customWidth="1"/>
    <col min="15" max="15" width="7.42578125" customWidth="1"/>
    <col min="16" max="16" width="7.85546875" customWidth="1"/>
    <col min="17" max="17" width="8.140625" customWidth="1"/>
    <col min="18" max="18" width="7.5703125" customWidth="1"/>
    <col min="19" max="20" width="8.140625" customWidth="1"/>
    <col min="21" max="21" width="7.85546875" customWidth="1"/>
    <col min="22" max="24" width="8.140625" customWidth="1"/>
    <col min="25" max="25" width="7.85546875" customWidth="1"/>
    <col min="26" max="26" width="7.7109375" customWidth="1"/>
    <col min="27" max="27" width="7.5703125" customWidth="1"/>
    <col min="28" max="28" width="7.28515625" customWidth="1"/>
    <col min="29" max="29" width="9.85546875" customWidth="1"/>
    <col min="30" max="30" width="11.5703125" customWidth="1"/>
    <col min="31" max="31" width="12.28515625" bestFit="1" customWidth="1"/>
    <col min="32" max="33" width="8.28515625" customWidth="1"/>
    <col min="34" max="34" width="9.42578125" customWidth="1"/>
    <col min="35" max="35" width="8.28515625" customWidth="1"/>
    <col min="36" max="36" width="10.5703125" bestFit="1" customWidth="1"/>
    <col min="37" max="37" width="8" bestFit="1" customWidth="1"/>
    <col min="38" max="38" width="12.28515625" style="62" bestFit="1" customWidth="1"/>
    <col min="40" max="40" width="9.42578125" bestFit="1" customWidth="1"/>
  </cols>
  <sheetData>
    <row r="2" spans="1:38" ht="26.25" x14ac:dyDescent="0.4">
      <c r="E2" s="168"/>
      <c r="F2" s="166" t="s">
        <v>27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6"/>
    </row>
    <row r="3" spans="1:38" ht="18" x14ac:dyDescent="0.25">
      <c r="E3" s="168"/>
      <c r="F3" s="167"/>
      <c r="G3" s="33" t="s">
        <v>95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</row>
    <row r="4" spans="1:38" ht="15" x14ac:dyDescent="0.2">
      <c r="E4" s="168"/>
      <c r="F4" s="27"/>
      <c r="G4" s="33" t="s">
        <v>28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</row>
    <row r="5" spans="1:38" ht="15" x14ac:dyDescent="0.2">
      <c r="E5" s="168"/>
      <c r="F5" s="27"/>
      <c r="G5" s="33" t="s">
        <v>41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</row>
    <row r="6" spans="1:38" ht="15" x14ac:dyDescent="0.2">
      <c r="E6" s="168"/>
      <c r="F6" s="27"/>
      <c r="G6" s="33" t="s">
        <v>29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 s="29"/>
      <c r="AA6" s="29"/>
      <c r="AB6" s="29"/>
      <c r="AC6" s="30"/>
    </row>
    <row r="7" spans="1:38" ht="13.5" thickBot="1" x14ac:dyDescent="0.25">
      <c r="B7" s="141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38" s="2" customFormat="1" ht="19.5" thickBot="1" x14ac:dyDescent="0.35">
      <c r="A8" s="19" t="s">
        <v>86</v>
      </c>
      <c r="B8" s="114"/>
      <c r="C8" s="115"/>
      <c r="D8" s="116"/>
      <c r="F8" s="117"/>
      <c r="G8" s="118"/>
      <c r="H8" s="142"/>
      <c r="I8" s="142"/>
      <c r="J8" s="142"/>
      <c r="K8" s="143"/>
      <c r="L8" s="144"/>
      <c r="M8" s="145"/>
      <c r="N8" s="145"/>
      <c r="O8" s="144"/>
      <c r="P8" s="146"/>
      <c r="Q8" s="144"/>
      <c r="R8" s="144"/>
      <c r="S8" s="144"/>
      <c r="T8" s="144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7"/>
    </row>
    <row r="9" spans="1:38" s="42" customFormat="1" thickBot="1" x14ac:dyDescent="0.25">
      <c r="A9" s="41">
        <v>2</v>
      </c>
      <c r="B9" s="48" t="s">
        <v>10</v>
      </c>
      <c r="C9" s="112"/>
      <c r="D9" s="113" t="s">
        <v>58</v>
      </c>
      <c r="E9" s="127"/>
      <c r="F9" s="127"/>
      <c r="G9" s="111">
        <f>AE117*1</f>
        <v>0</v>
      </c>
      <c r="AL9" s="148"/>
    </row>
    <row r="10" spans="1:38" s="42" customFormat="1" ht="72" customHeight="1" thickBot="1" x14ac:dyDescent="0.95">
      <c r="A10" s="43"/>
      <c r="B10" s="44" t="s">
        <v>32</v>
      </c>
      <c r="C10" s="45">
        <f>C9/5</f>
        <v>0</v>
      </c>
      <c r="D10" s="125" t="s">
        <v>37</v>
      </c>
      <c r="E10" s="128" t="s">
        <v>69</v>
      </c>
      <c r="F10" s="130"/>
      <c r="G10" s="126">
        <f>AD117*1</f>
        <v>0</v>
      </c>
      <c r="O10" s="55"/>
      <c r="T10" s="54"/>
      <c r="V10" s="169" t="s">
        <v>85</v>
      </c>
      <c r="W10" s="169"/>
      <c r="AL10" s="148"/>
    </row>
    <row r="11" spans="1:38" s="42" customFormat="1" ht="19.5" thickBot="1" x14ac:dyDescent="0.35">
      <c r="A11" s="47">
        <v>3</v>
      </c>
      <c r="B11" s="48" t="s">
        <v>11</v>
      </c>
      <c r="C11" s="85"/>
      <c r="D11" s="84"/>
      <c r="E11" s="129" t="s">
        <v>68</v>
      </c>
      <c r="F11" s="131"/>
      <c r="G11" s="49"/>
      <c r="Q11" s="81" t="s">
        <v>22</v>
      </c>
      <c r="R11" s="82"/>
      <c r="S11" s="82"/>
      <c r="T11" s="82"/>
      <c r="U11" s="83"/>
      <c r="AL11" s="148"/>
    </row>
    <row r="12" spans="1:38" s="42" customFormat="1" ht="42.75" customHeight="1" thickBot="1" x14ac:dyDescent="0.55000000000000004">
      <c r="A12" s="50"/>
      <c r="B12" s="51" t="s">
        <v>23</v>
      </c>
      <c r="C12" s="52" t="e">
        <f>C10/C11</f>
        <v>#DIV/0!</v>
      </c>
      <c r="D12" s="70" t="s">
        <v>38</v>
      </c>
      <c r="E12" s="46" t="s">
        <v>75</v>
      </c>
      <c r="F12" s="46"/>
      <c r="G12" s="94" t="e">
        <f>G10/C11</f>
        <v>#DIV/0!</v>
      </c>
      <c r="Q12" s="110"/>
      <c r="AL12" s="148"/>
    </row>
    <row r="13" spans="1:38" s="1" customFormat="1" ht="17.25" customHeight="1" x14ac:dyDescent="0.25">
      <c r="A13" s="149"/>
      <c r="B13" s="178"/>
      <c r="C13" s="80" t="s">
        <v>8</v>
      </c>
      <c r="D13" s="9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79"/>
      <c r="AC13" s="96" t="s">
        <v>1</v>
      </c>
      <c r="AD13" s="97" t="s">
        <v>6</v>
      </c>
      <c r="AE13" s="56" t="s">
        <v>21</v>
      </c>
      <c r="AL13" s="170"/>
    </row>
    <row r="14" spans="1:38" s="35" customFormat="1" ht="40.5" customHeight="1" thickBot="1" x14ac:dyDescent="0.2">
      <c r="A14" s="150"/>
      <c r="B14" s="158"/>
      <c r="C14" s="91" t="s">
        <v>82</v>
      </c>
      <c r="D14" s="88" t="s">
        <v>83</v>
      </c>
      <c r="E14" s="89" t="s">
        <v>55</v>
      </c>
      <c r="F14" s="89" t="s">
        <v>70</v>
      </c>
      <c r="G14" s="89" t="s">
        <v>81</v>
      </c>
      <c r="H14" s="89" t="s">
        <v>42</v>
      </c>
      <c r="I14" s="89" t="s">
        <v>56</v>
      </c>
      <c r="J14" s="89" t="s">
        <v>71</v>
      </c>
      <c r="K14" s="89" t="s">
        <v>43</v>
      </c>
      <c r="L14" s="89" t="s">
        <v>44</v>
      </c>
      <c r="M14" s="89" t="s">
        <v>57</v>
      </c>
      <c r="N14" s="89" t="s">
        <v>72</v>
      </c>
      <c r="O14" s="89" t="s">
        <v>45</v>
      </c>
      <c r="P14" s="89" t="s">
        <v>84</v>
      </c>
      <c r="Q14" s="89" t="s">
        <v>46</v>
      </c>
      <c r="R14" s="89" t="s">
        <v>47</v>
      </c>
      <c r="S14" s="89" t="s">
        <v>48</v>
      </c>
      <c r="T14" s="89" t="s">
        <v>73</v>
      </c>
      <c r="U14" s="89" t="s">
        <v>79</v>
      </c>
      <c r="V14" s="89" t="s">
        <v>74</v>
      </c>
      <c r="W14" s="89" t="s">
        <v>78</v>
      </c>
      <c r="X14" s="89" t="s">
        <v>49</v>
      </c>
      <c r="Y14" s="89" t="s">
        <v>50</v>
      </c>
      <c r="Z14" s="89" t="s">
        <v>51</v>
      </c>
      <c r="AA14" s="89" t="s">
        <v>80</v>
      </c>
      <c r="AB14" s="180" t="s">
        <v>52</v>
      </c>
      <c r="AC14" s="36" t="s">
        <v>25</v>
      </c>
      <c r="AD14" s="37" t="s">
        <v>24</v>
      </c>
      <c r="AE14" s="57" t="s">
        <v>26</v>
      </c>
      <c r="AL14" s="171"/>
    </row>
    <row r="15" spans="1:38" ht="13.5" thickBot="1" x14ac:dyDescent="0.25">
      <c r="A15" s="76">
        <v>4</v>
      </c>
      <c r="B15" s="77" t="s">
        <v>20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81">
        <v>0</v>
      </c>
      <c r="AC15" s="4" t="s">
        <v>2</v>
      </c>
      <c r="AD15" s="17" t="s">
        <v>2</v>
      </c>
      <c r="AE15" s="58" t="s">
        <v>2</v>
      </c>
      <c r="AL15" s="172"/>
    </row>
    <row r="16" spans="1:38" ht="13.5" thickBot="1" x14ac:dyDescent="0.25">
      <c r="A16" s="151"/>
      <c r="B16" s="78" t="s">
        <v>40</v>
      </c>
      <c r="C16" s="92" t="s">
        <v>35</v>
      </c>
      <c r="D16" s="9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182"/>
      <c r="AC16" s="3"/>
      <c r="AD16" s="18"/>
      <c r="AE16" s="59"/>
      <c r="AL16" s="172"/>
    </row>
    <row r="17" spans="1:38" x14ac:dyDescent="0.2">
      <c r="A17" s="151"/>
      <c r="B17" s="8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19"/>
      <c r="W17" s="119"/>
      <c r="X17" s="99"/>
      <c r="Y17" s="99"/>
      <c r="Z17" s="99"/>
      <c r="AA17" s="100"/>
      <c r="AB17" s="183"/>
      <c r="AC17" s="34">
        <f>$C$15*C17+$D$15*D17+$E$15*E17+$F$15*F17+$G$15*G17+$H$15*H17+$I$15*I17+$J$15*J17+$K$15*K17+$L$15*L17+$M$15*M17+$N$15*N17+$O$15*O17+$P$15*P17+$Q$15*Q17+$R$15*R17+$S$15*S17+$T$15*T17+$U$15*U17+$V$15*V17+$W$15*W17+$X$15*X17+$Y$15*Y17+$Z$15*Z17+$AA$15*AA17+$AB$15*AB17</f>
        <v>0</v>
      </c>
      <c r="AD17" s="16">
        <f>SUM(C17:Y17)</f>
        <v>0</v>
      </c>
      <c r="AE17" s="60">
        <f t="shared" ref="AE17:AE48" si="0">C17*($C$15-$C$122)+D17*($D$15-$D$122)+E17*($E$15-$E$122)+F17*($F$15-$F$122)+G17*($G$15-$G$122)+H17*($H$15-$H$122)+I17*($I$15-$I$122)+J17*($J$15-$J$122)+K17*($K$15-$K$122)+L17*($L$15-$L$122)+M17*($M$15-$M$122)+N17*($N$15-$N$122)+O17*($O$15-$O$122)+P17*($P$15-$P$122)+Q17*($Q$15-$Q$122)+R17*($R$15-$R$122)+S17*($S$15-$S$122)+T17*($T$15-$T$122)+U17*($U$15-$U$122)+V17*($V$15-$V$122)+W17*($W$15-$W$122)+X17*($X$15-$X$122)+Y17*($Y$15-$Y$122)+Z17*($Z$15-$Z$122)+AA17*($AA$15-$AA$122)+AB17*($AB$15+$AB$122)</f>
        <v>0</v>
      </c>
      <c r="AG17" s="173"/>
      <c r="AL17" s="172"/>
    </row>
    <row r="18" spans="1:38" x14ac:dyDescent="0.2">
      <c r="A18" s="151"/>
      <c r="B18" s="8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19"/>
      <c r="W18" s="119"/>
      <c r="X18" s="99"/>
      <c r="Y18" s="99"/>
      <c r="Z18" s="99"/>
      <c r="AA18" s="100"/>
      <c r="AB18" s="183"/>
      <c r="AC18" s="34">
        <f t="shared" ref="AC18:AC81" si="1">$C$15*C18+$D$15*D18+$E$15*E18+$F$15*F18+$G$15*G18+$H$15*H18+$I$15*I18+$J$15*J18+$K$15*K18+$L$15*L18+$M$15*M18+$N$15*N18+$O$15*O18+$P$15*P18+$Q$15*Q18+$R$15*R18+$S$15*S18+$T$15*T18+$U$15*U18+$V$15*V18+$W$15*W18+$X$15*X18+$Y$15*Y18+$Z$15*Z18+$AA$15*AA18+$AB$15*AB18</f>
        <v>0</v>
      </c>
      <c r="AD18" s="16">
        <f t="shared" ref="AD18:AD81" si="2">SUM(C18:Y18)</f>
        <v>0</v>
      </c>
      <c r="AE18" s="60">
        <f t="shared" si="0"/>
        <v>0</v>
      </c>
      <c r="AL18" s="172"/>
    </row>
    <row r="19" spans="1:38" x14ac:dyDescent="0.2">
      <c r="A19" s="151"/>
      <c r="B19" s="8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19"/>
      <c r="W19" s="119"/>
      <c r="X19" s="99"/>
      <c r="Y19" s="99"/>
      <c r="Z19" s="99"/>
      <c r="AA19" s="100"/>
      <c r="AB19" s="183"/>
      <c r="AC19" s="34">
        <f t="shared" si="1"/>
        <v>0</v>
      </c>
      <c r="AD19" s="16">
        <f t="shared" si="2"/>
        <v>0</v>
      </c>
      <c r="AE19" s="60">
        <f t="shared" si="0"/>
        <v>0</v>
      </c>
      <c r="AL19" s="172"/>
    </row>
    <row r="20" spans="1:38" x14ac:dyDescent="0.2">
      <c r="A20" s="151"/>
      <c r="B20" s="8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19"/>
      <c r="W20" s="119"/>
      <c r="X20" s="99"/>
      <c r="Y20" s="99"/>
      <c r="Z20" s="99"/>
      <c r="AA20" s="100"/>
      <c r="AB20" s="183"/>
      <c r="AC20" s="34">
        <f t="shared" si="1"/>
        <v>0</v>
      </c>
      <c r="AD20" s="16">
        <f t="shared" si="2"/>
        <v>0</v>
      </c>
      <c r="AE20" s="60">
        <f t="shared" si="0"/>
        <v>0</v>
      </c>
      <c r="AL20" s="172"/>
    </row>
    <row r="21" spans="1:38" x14ac:dyDescent="0.2">
      <c r="A21" s="151"/>
      <c r="B21" s="8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19"/>
      <c r="W21" s="119"/>
      <c r="X21" s="99"/>
      <c r="Y21" s="99"/>
      <c r="Z21" s="99"/>
      <c r="AA21" s="100"/>
      <c r="AB21" s="183"/>
      <c r="AC21" s="34">
        <f t="shared" si="1"/>
        <v>0</v>
      </c>
      <c r="AD21" s="16">
        <f t="shared" si="2"/>
        <v>0</v>
      </c>
      <c r="AE21" s="60">
        <f t="shared" si="0"/>
        <v>0</v>
      </c>
      <c r="AL21" s="172"/>
    </row>
    <row r="22" spans="1:38" x14ac:dyDescent="0.2">
      <c r="A22" s="151"/>
      <c r="B22" s="8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19"/>
      <c r="W22" s="119"/>
      <c r="X22" s="99"/>
      <c r="Y22" s="99"/>
      <c r="Z22" s="99"/>
      <c r="AA22" s="100"/>
      <c r="AB22" s="183"/>
      <c r="AC22" s="34">
        <f t="shared" si="1"/>
        <v>0</v>
      </c>
      <c r="AD22" s="16">
        <f t="shared" si="2"/>
        <v>0</v>
      </c>
      <c r="AE22" s="60">
        <f t="shared" si="0"/>
        <v>0</v>
      </c>
      <c r="AL22" s="172"/>
    </row>
    <row r="23" spans="1:38" x14ac:dyDescent="0.2">
      <c r="A23" s="151"/>
      <c r="B23" s="8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19"/>
      <c r="W23" s="119"/>
      <c r="X23" s="99"/>
      <c r="Y23" s="99"/>
      <c r="Z23" s="99"/>
      <c r="AA23" s="100"/>
      <c r="AB23" s="183"/>
      <c r="AC23" s="34">
        <f t="shared" si="1"/>
        <v>0</v>
      </c>
      <c r="AD23" s="16">
        <f t="shared" si="2"/>
        <v>0</v>
      </c>
      <c r="AE23" s="60">
        <f t="shared" si="0"/>
        <v>0</v>
      </c>
      <c r="AL23" s="172"/>
    </row>
    <row r="24" spans="1:38" x14ac:dyDescent="0.2">
      <c r="A24" s="151"/>
      <c r="B24" s="8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19"/>
      <c r="W24" s="119"/>
      <c r="X24" s="99"/>
      <c r="Y24" s="99"/>
      <c r="Z24" s="99"/>
      <c r="AA24" s="100"/>
      <c r="AB24" s="183"/>
      <c r="AC24" s="34">
        <f t="shared" si="1"/>
        <v>0</v>
      </c>
      <c r="AD24" s="16">
        <f t="shared" si="2"/>
        <v>0</v>
      </c>
      <c r="AE24" s="60">
        <f t="shared" si="0"/>
        <v>0</v>
      </c>
      <c r="AL24" s="172"/>
    </row>
    <row r="25" spans="1:38" x14ac:dyDescent="0.2">
      <c r="A25" s="151"/>
      <c r="B25" s="8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19"/>
      <c r="W25" s="119"/>
      <c r="X25" s="99"/>
      <c r="Y25" s="99"/>
      <c r="Z25" s="99"/>
      <c r="AA25" s="100"/>
      <c r="AB25" s="183"/>
      <c r="AC25" s="34">
        <f t="shared" si="1"/>
        <v>0</v>
      </c>
      <c r="AD25" s="16">
        <f t="shared" si="2"/>
        <v>0</v>
      </c>
      <c r="AE25" s="60">
        <f t="shared" si="0"/>
        <v>0</v>
      </c>
      <c r="AL25" s="172"/>
    </row>
    <row r="26" spans="1:38" x14ac:dyDescent="0.2">
      <c r="A26" s="151"/>
      <c r="B26" s="8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19"/>
      <c r="W26" s="119"/>
      <c r="X26" s="99"/>
      <c r="Y26" s="99"/>
      <c r="Z26" s="99"/>
      <c r="AA26" s="100"/>
      <c r="AB26" s="183"/>
      <c r="AC26" s="34">
        <f t="shared" si="1"/>
        <v>0</v>
      </c>
      <c r="AD26" s="16">
        <f t="shared" si="2"/>
        <v>0</v>
      </c>
      <c r="AE26" s="60">
        <f t="shared" si="0"/>
        <v>0</v>
      </c>
      <c r="AL26" s="172"/>
    </row>
    <row r="27" spans="1:38" x14ac:dyDescent="0.2">
      <c r="A27" s="151"/>
      <c r="B27" s="8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19"/>
      <c r="W27" s="119"/>
      <c r="X27" s="99"/>
      <c r="Y27" s="99"/>
      <c r="Z27" s="99"/>
      <c r="AA27" s="100"/>
      <c r="AB27" s="183"/>
      <c r="AC27" s="34">
        <f t="shared" si="1"/>
        <v>0</v>
      </c>
      <c r="AD27" s="16">
        <f t="shared" si="2"/>
        <v>0</v>
      </c>
      <c r="AE27" s="60">
        <f t="shared" si="0"/>
        <v>0</v>
      </c>
      <c r="AL27" s="172"/>
    </row>
    <row r="28" spans="1:38" x14ac:dyDescent="0.2">
      <c r="A28" s="151"/>
      <c r="B28" s="8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19"/>
      <c r="W28" s="119"/>
      <c r="X28" s="99"/>
      <c r="Y28" s="99"/>
      <c r="Z28" s="99"/>
      <c r="AA28" s="100"/>
      <c r="AB28" s="183"/>
      <c r="AC28" s="34">
        <f t="shared" si="1"/>
        <v>0</v>
      </c>
      <c r="AD28" s="16">
        <f t="shared" si="2"/>
        <v>0</v>
      </c>
      <c r="AE28" s="60">
        <f t="shared" si="0"/>
        <v>0</v>
      </c>
      <c r="AL28" s="172"/>
    </row>
    <row r="29" spans="1:38" x14ac:dyDescent="0.2">
      <c r="A29" s="151"/>
      <c r="B29" s="8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19"/>
      <c r="W29" s="119"/>
      <c r="X29" s="99"/>
      <c r="Y29" s="99"/>
      <c r="Z29" s="99"/>
      <c r="AA29" s="100"/>
      <c r="AB29" s="183"/>
      <c r="AC29" s="34">
        <f t="shared" si="1"/>
        <v>0</v>
      </c>
      <c r="AD29" s="16">
        <f t="shared" si="2"/>
        <v>0</v>
      </c>
      <c r="AE29" s="60">
        <f t="shared" si="0"/>
        <v>0</v>
      </c>
      <c r="AL29" s="172"/>
    </row>
    <row r="30" spans="1:38" x14ac:dyDescent="0.2">
      <c r="A30" s="151"/>
      <c r="B30" s="8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19"/>
      <c r="W30" s="119"/>
      <c r="X30" s="99"/>
      <c r="Y30" s="99"/>
      <c r="Z30" s="99"/>
      <c r="AA30" s="100"/>
      <c r="AB30" s="183"/>
      <c r="AC30" s="34">
        <f t="shared" si="1"/>
        <v>0</v>
      </c>
      <c r="AD30" s="16">
        <f t="shared" si="2"/>
        <v>0</v>
      </c>
      <c r="AE30" s="60">
        <f t="shared" si="0"/>
        <v>0</v>
      </c>
      <c r="AL30" s="172"/>
    </row>
    <row r="31" spans="1:38" x14ac:dyDescent="0.2">
      <c r="A31" s="151"/>
      <c r="B31" s="8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19"/>
      <c r="W31" s="119"/>
      <c r="X31" s="99"/>
      <c r="Y31" s="99"/>
      <c r="Z31" s="99"/>
      <c r="AA31" s="100"/>
      <c r="AB31" s="183"/>
      <c r="AC31" s="34">
        <f t="shared" si="1"/>
        <v>0</v>
      </c>
      <c r="AD31" s="16">
        <f t="shared" si="2"/>
        <v>0</v>
      </c>
      <c r="AE31" s="60">
        <f t="shared" si="0"/>
        <v>0</v>
      </c>
      <c r="AL31" s="172"/>
    </row>
    <row r="32" spans="1:38" x14ac:dyDescent="0.2">
      <c r="A32" s="151"/>
      <c r="B32" s="8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19"/>
      <c r="W32" s="119"/>
      <c r="X32" s="99"/>
      <c r="Y32" s="99"/>
      <c r="Z32" s="99"/>
      <c r="AA32" s="100"/>
      <c r="AB32" s="183"/>
      <c r="AC32" s="34">
        <f t="shared" si="1"/>
        <v>0</v>
      </c>
      <c r="AD32" s="16">
        <f t="shared" si="2"/>
        <v>0</v>
      </c>
      <c r="AE32" s="60">
        <f t="shared" si="0"/>
        <v>0</v>
      </c>
      <c r="AL32" s="172"/>
    </row>
    <row r="33" spans="1:38" x14ac:dyDescent="0.2">
      <c r="A33" s="151"/>
      <c r="B33" s="8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19"/>
      <c r="W33" s="119"/>
      <c r="X33" s="99"/>
      <c r="Y33" s="99"/>
      <c r="Z33" s="99"/>
      <c r="AA33" s="100"/>
      <c r="AB33" s="183"/>
      <c r="AC33" s="34">
        <f t="shared" si="1"/>
        <v>0</v>
      </c>
      <c r="AD33" s="16">
        <f t="shared" si="2"/>
        <v>0</v>
      </c>
      <c r="AE33" s="60">
        <f t="shared" si="0"/>
        <v>0</v>
      </c>
      <c r="AL33" s="172"/>
    </row>
    <row r="34" spans="1:38" x14ac:dyDescent="0.2">
      <c r="A34" s="151"/>
      <c r="B34" s="8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19"/>
      <c r="W34" s="119"/>
      <c r="X34" s="99"/>
      <c r="Y34" s="99"/>
      <c r="Z34" s="99"/>
      <c r="AA34" s="100"/>
      <c r="AB34" s="183"/>
      <c r="AC34" s="34">
        <f t="shared" si="1"/>
        <v>0</v>
      </c>
      <c r="AD34" s="16">
        <f t="shared" si="2"/>
        <v>0</v>
      </c>
      <c r="AE34" s="60">
        <f t="shared" si="0"/>
        <v>0</v>
      </c>
      <c r="AL34" s="172"/>
    </row>
    <row r="35" spans="1:38" x14ac:dyDescent="0.2">
      <c r="A35" s="151"/>
      <c r="B35" s="8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19"/>
      <c r="W35" s="119"/>
      <c r="X35" s="99"/>
      <c r="Y35" s="99"/>
      <c r="Z35" s="99"/>
      <c r="AA35" s="100"/>
      <c r="AB35" s="183"/>
      <c r="AC35" s="34">
        <f t="shared" si="1"/>
        <v>0</v>
      </c>
      <c r="AD35" s="16">
        <f t="shared" si="2"/>
        <v>0</v>
      </c>
      <c r="AE35" s="60">
        <f t="shared" si="0"/>
        <v>0</v>
      </c>
      <c r="AL35" s="172"/>
    </row>
    <row r="36" spans="1:38" x14ac:dyDescent="0.2">
      <c r="A36" s="151"/>
      <c r="B36" s="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19"/>
      <c r="W36" s="119"/>
      <c r="X36" s="99"/>
      <c r="Y36" s="99"/>
      <c r="Z36" s="99"/>
      <c r="AA36" s="100"/>
      <c r="AB36" s="183"/>
      <c r="AC36" s="34">
        <f t="shared" si="1"/>
        <v>0</v>
      </c>
      <c r="AD36" s="16">
        <f t="shared" si="2"/>
        <v>0</v>
      </c>
      <c r="AE36" s="60">
        <f t="shared" si="0"/>
        <v>0</v>
      </c>
      <c r="AL36" s="172"/>
    </row>
    <row r="37" spans="1:38" x14ac:dyDescent="0.2">
      <c r="A37" s="151"/>
      <c r="B37" s="8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19"/>
      <c r="W37" s="119"/>
      <c r="X37" s="99"/>
      <c r="Y37" s="99"/>
      <c r="Z37" s="99"/>
      <c r="AA37" s="100"/>
      <c r="AB37" s="183"/>
      <c r="AC37" s="34">
        <f t="shared" si="1"/>
        <v>0</v>
      </c>
      <c r="AD37" s="16">
        <f t="shared" si="2"/>
        <v>0</v>
      </c>
      <c r="AE37" s="60">
        <f t="shared" si="0"/>
        <v>0</v>
      </c>
      <c r="AL37" s="172"/>
    </row>
    <row r="38" spans="1:38" x14ac:dyDescent="0.2">
      <c r="A38" s="151"/>
      <c r="B38" s="8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19"/>
      <c r="W38" s="119"/>
      <c r="X38" s="99"/>
      <c r="Y38" s="99"/>
      <c r="Z38" s="99"/>
      <c r="AA38" s="100"/>
      <c r="AB38" s="183"/>
      <c r="AC38" s="34">
        <f t="shared" si="1"/>
        <v>0</v>
      </c>
      <c r="AD38" s="16">
        <f t="shared" si="2"/>
        <v>0</v>
      </c>
      <c r="AE38" s="60">
        <f t="shared" si="0"/>
        <v>0</v>
      </c>
      <c r="AL38" s="172"/>
    </row>
    <row r="39" spans="1:38" x14ac:dyDescent="0.2">
      <c r="A39" s="151"/>
      <c r="B39" s="8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19"/>
      <c r="W39" s="119"/>
      <c r="X39" s="99"/>
      <c r="Y39" s="99"/>
      <c r="Z39" s="99"/>
      <c r="AA39" s="100"/>
      <c r="AB39" s="183"/>
      <c r="AC39" s="34">
        <f t="shared" si="1"/>
        <v>0</v>
      </c>
      <c r="AD39" s="16">
        <f t="shared" si="2"/>
        <v>0</v>
      </c>
      <c r="AE39" s="60">
        <f t="shared" si="0"/>
        <v>0</v>
      </c>
      <c r="AL39" s="172"/>
    </row>
    <row r="40" spans="1:38" x14ac:dyDescent="0.2">
      <c r="A40" s="151"/>
      <c r="B40" s="8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19"/>
      <c r="W40" s="119"/>
      <c r="X40" s="99"/>
      <c r="Y40" s="99"/>
      <c r="Z40" s="99"/>
      <c r="AA40" s="100"/>
      <c r="AB40" s="183"/>
      <c r="AC40" s="34">
        <f t="shared" si="1"/>
        <v>0</v>
      </c>
      <c r="AD40" s="16">
        <f t="shared" si="2"/>
        <v>0</v>
      </c>
      <c r="AE40" s="60">
        <f t="shared" si="0"/>
        <v>0</v>
      </c>
      <c r="AL40" s="172"/>
    </row>
    <row r="41" spans="1:38" x14ac:dyDescent="0.2">
      <c r="A41" s="151"/>
      <c r="B41" s="8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19"/>
      <c r="W41" s="119"/>
      <c r="X41" s="99"/>
      <c r="Y41" s="99"/>
      <c r="Z41" s="99"/>
      <c r="AA41" s="100"/>
      <c r="AB41" s="183"/>
      <c r="AC41" s="34">
        <f t="shared" si="1"/>
        <v>0</v>
      </c>
      <c r="AD41" s="16">
        <f t="shared" si="2"/>
        <v>0</v>
      </c>
      <c r="AE41" s="60">
        <f t="shared" si="0"/>
        <v>0</v>
      </c>
      <c r="AL41" s="172"/>
    </row>
    <row r="42" spans="1:38" x14ac:dyDescent="0.2">
      <c r="A42" s="151"/>
      <c r="B42" s="8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19"/>
      <c r="W42" s="119"/>
      <c r="X42" s="99"/>
      <c r="Y42" s="99"/>
      <c r="Z42" s="99"/>
      <c r="AA42" s="100"/>
      <c r="AB42" s="183"/>
      <c r="AC42" s="34">
        <f t="shared" si="1"/>
        <v>0</v>
      </c>
      <c r="AD42" s="16">
        <f t="shared" si="2"/>
        <v>0</v>
      </c>
      <c r="AE42" s="60">
        <f t="shared" si="0"/>
        <v>0</v>
      </c>
      <c r="AL42" s="172"/>
    </row>
    <row r="43" spans="1:38" x14ac:dyDescent="0.2">
      <c r="A43" s="151"/>
      <c r="B43" s="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19"/>
      <c r="W43" s="119"/>
      <c r="X43" s="99"/>
      <c r="Y43" s="99"/>
      <c r="Z43" s="99"/>
      <c r="AA43" s="100"/>
      <c r="AB43" s="183"/>
      <c r="AC43" s="34">
        <f t="shared" si="1"/>
        <v>0</v>
      </c>
      <c r="AD43" s="16">
        <f t="shared" si="2"/>
        <v>0</v>
      </c>
      <c r="AE43" s="60">
        <f t="shared" si="0"/>
        <v>0</v>
      </c>
      <c r="AL43" s="172"/>
    </row>
    <row r="44" spans="1:38" x14ac:dyDescent="0.2">
      <c r="A44" s="151"/>
      <c r="B44" s="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19"/>
      <c r="W44" s="119"/>
      <c r="X44" s="99"/>
      <c r="Y44" s="99"/>
      <c r="Z44" s="99"/>
      <c r="AA44" s="100"/>
      <c r="AB44" s="183"/>
      <c r="AC44" s="34">
        <f t="shared" si="1"/>
        <v>0</v>
      </c>
      <c r="AD44" s="16">
        <f t="shared" si="2"/>
        <v>0</v>
      </c>
      <c r="AE44" s="60">
        <f t="shared" si="0"/>
        <v>0</v>
      </c>
      <c r="AL44" s="172"/>
    </row>
    <row r="45" spans="1:38" x14ac:dyDescent="0.2">
      <c r="A45" s="151"/>
      <c r="B45" s="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19"/>
      <c r="W45" s="119"/>
      <c r="X45" s="99"/>
      <c r="Y45" s="99"/>
      <c r="Z45" s="99"/>
      <c r="AA45" s="100"/>
      <c r="AB45" s="183"/>
      <c r="AC45" s="34">
        <f t="shared" si="1"/>
        <v>0</v>
      </c>
      <c r="AD45" s="16">
        <f t="shared" si="2"/>
        <v>0</v>
      </c>
      <c r="AE45" s="60">
        <f t="shared" si="0"/>
        <v>0</v>
      </c>
      <c r="AL45" s="172"/>
    </row>
    <row r="46" spans="1:38" x14ac:dyDescent="0.2">
      <c r="A46" s="151"/>
      <c r="B46" s="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19"/>
      <c r="W46" s="119"/>
      <c r="X46" s="99"/>
      <c r="Y46" s="99"/>
      <c r="Z46" s="99"/>
      <c r="AA46" s="100"/>
      <c r="AB46" s="183"/>
      <c r="AC46" s="34">
        <f t="shared" si="1"/>
        <v>0</v>
      </c>
      <c r="AD46" s="16">
        <f t="shared" si="2"/>
        <v>0</v>
      </c>
      <c r="AE46" s="60">
        <f t="shared" si="0"/>
        <v>0</v>
      </c>
      <c r="AL46" s="172"/>
    </row>
    <row r="47" spans="1:38" x14ac:dyDescent="0.2">
      <c r="A47" s="151"/>
      <c r="B47" s="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19"/>
      <c r="W47" s="119"/>
      <c r="X47" s="99"/>
      <c r="Y47" s="99"/>
      <c r="Z47" s="99"/>
      <c r="AA47" s="100"/>
      <c r="AB47" s="183"/>
      <c r="AC47" s="34">
        <f t="shared" si="1"/>
        <v>0</v>
      </c>
      <c r="AD47" s="16">
        <f t="shared" si="2"/>
        <v>0</v>
      </c>
      <c r="AE47" s="60">
        <f t="shared" si="0"/>
        <v>0</v>
      </c>
      <c r="AL47" s="172"/>
    </row>
    <row r="48" spans="1:38" x14ac:dyDescent="0.2">
      <c r="A48" s="151"/>
      <c r="B48" s="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19"/>
      <c r="W48" s="119"/>
      <c r="X48" s="99"/>
      <c r="Y48" s="99"/>
      <c r="Z48" s="99"/>
      <c r="AA48" s="100"/>
      <c r="AB48" s="183"/>
      <c r="AC48" s="34">
        <f t="shared" si="1"/>
        <v>0</v>
      </c>
      <c r="AD48" s="16">
        <f t="shared" si="2"/>
        <v>0</v>
      </c>
      <c r="AE48" s="60">
        <f t="shared" si="0"/>
        <v>0</v>
      </c>
      <c r="AL48" s="172"/>
    </row>
    <row r="49" spans="1:38" x14ac:dyDescent="0.2">
      <c r="A49" s="151"/>
      <c r="B49" s="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19"/>
      <c r="W49" s="119"/>
      <c r="X49" s="99"/>
      <c r="Y49" s="99"/>
      <c r="Z49" s="99"/>
      <c r="AA49" s="100"/>
      <c r="AB49" s="183"/>
      <c r="AC49" s="34">
        <f t="shared" si="1"/>
        <v>0</v>
      </c>
      <c r="AD49" s="16">
        <f t="shared" si="2"/>
        <v>0</v>
      </c>
      <c r="AE49" s="60">
        <f t="shared" ref="AE49:AE80" si="3">C49*($C$15-$C$122)+D49*($D$15-$D$122)+E49*($E$15-$E$122)+F49*($F$15-$F$122)+G49*($G$15-$G$122)+H49*($H$15-$H$122)+I49*($I$15-$I$122)+J49*($J$15-$J$122)+K49*($K$15-$K$122)+L49*($L$15-$L$122)+M49*($M$15-$M$122)+N49*($N$15-$N$122)+O49*($O$15-$O$122)+P49*($P$15-$P$122)+Q49*($Q$15-$Q$122)+R49*($R$15-$R$122)+S49*($S$15-$S$122)+T49*($T$15-$T$122)+U49*($U$15-$U$122)+V49*($V$15-$V$122)+W49*($W$15-$W$122)+X49*($X$15-$X$122)+Y49*($Y$15-$Y$122)+Z49*($Z$15-$Z$122)+AA49*($AA$15-$AA$122)+AB49*($AB$15+$AB$122)</f>
        <v>0</v>
      </c>
      <c r="AL49" s="172"/>
    </row>
    <row r="50" spans="1:38" x14ac:dyDescent="0.2">
      <c r="A50" s="151"/>
      <c r="B50" s="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19"/>
      <c r="W50" s="119"/>
      <c r="X50" s="99"/>
      <c r="Y50" s="99"/>
      <c r="Z50" s="99"/>
      <c r="AA50" s="100"/>
      <c r="AB50" s="183"/>
      <c r="AC50" s="34">
        <f t="shared" si="1"/>
        <v>0</v>
      </c>
      <c r="AD50" s="16">
        <f t="shared" si="2"/>
        <v>0</v>
      </c>
      <c r="AE50" s="60">
        <f t="shared" si="3"/>
        <v>0</v>
      </c>
      <c r="AL50" s="172"/>
    </row>
    <row r="51" spans="1:38" x14ac:dyDescent="0.2">
      <c r="A51" s="151"/>
      <c r="B51" s="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19"/>
      <c r="W51" s="119"/>
      <c r="X51" s="99"/>
      <c r="Y51" s="99"/>
      <c r="Z51" s="99"/>
      <c r="AA51" s="100"/>
      <c r="AB51" s="183"/>
      <c r="AC51" s="34">
        <f t="shared" si="1"/>
        <v>0</v>
      </c>
      <c r="AD51" s="16">
        <f t="shared" si="2"/>
        <v>0</v>
      </c>
      <c r="AE51" s="60">
        <f t="shared" si="3"/>
        <v>0</v>
      </c>
      <c r="AL51" s="172"/>
    </row>
    <row r="52" spans="1:38" x14ac:dyDescent="0.2">
      <c r="A52" s="151"/>
      <c r="B52" s="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19"/>
      <c r="W52" s="119"/>
      <c r="X52" s="99"/>
      <c r="Y52" s="99"/>
      <c r="Z52" s="99"/>
      <c r="AA52" s="100"/>
      <c r="AB52" s="183"/>
      <c r="AC52" s="34">
        <f t="shared" si="1"/>
        <v>0</v>
      </c>
      <c r="AD52" s="16">
        <f t="shared" si="2"/>
        <v>0</v>
      </c>
      <c r="AE52" s="60">
        <f t="shared" si="3"/>
        <v>0</v>
      </c>
      <c r="AL52" s="172"/>
    </row>
    <row r="53" spans="1:38" x14ac:dyDescent="0.2">
      <c r="A53" s="151"/>
      <c r="B53" s="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19"/>
      <c r="W53" s="119"/>
      <c r="X53" s="99"/>
      <c r="Y53" s="99"/>
      <c r="Z53" s="99"/>
      <c r="AA53" s="100"/>
      <c r="AB53" s="183"/>
      <c r="AC53" s="34">
        <f t="shared" si="1"/>
        <v>0</v>
      </c>
      <c r="AD53" s="16">
        <f t="shared" si="2"/>
        <v>0</v>
      </c>
      <c r="AE53" s="60">
        <f t="shared" si="3"/>
        <v>0</v>
      </c>
      <c r="AL53" s="172"/>
    </row>
    <row r="54" spans="1:38" x14ac:dyDescent="0.2">
      <c r="A54" s="151"/>
      <c r="B54" s="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19"/>
      <c r="W54" s="119"/>
      <c r="X54" s="99"/>
      <c r="Y54" s="99"/>
      <c r="Z54" s="99"/>
      <c r="AA54" s="100"/>
      <c r="AB54" s="183"/>
      <c r="AC54" s="34">
        <f t="shared" si="1"/>
        <v>0</v>
      </c>
      <c r="AD54" s="16">
        <f t="shared" si="2"/>
        <v>0</v>
      </c>
      <c r="AE54" s="60">
        <f t="shared" si="3"/>
        <v>0</v>
      </c>
      <c r="AL54" s="172"/>
    </row>
    <row r="55" spans="1:38" x14ac:dyDescent="0.2">
      <c r="A55" s="151"/>
      <c r="B55" s="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19"/>
      <c r="W55" s="119"/>
      <c r="X55" s="99"/>
      <c r="Y55" s="99"/>
      <c r="Z55" s="99"/>
      <c r="AA55" s="100"/>
      <c r="AB55" s="183"/>
      <c r="AC55" s="34">
        <f t="shared" si="1"/>
        <v>0</v>
      </c>
      <c r="AD55" s="16">
        <f t="shared" si="2"/>
        <v>0</v>
      </c>
      <c r="AE55" s="60">
        <f t="shared" si="3"/>
        <v>0</v>
      </c>
      <c r="AL55" s="172"/>
    </row>
    <row r="56" spans="1:38" x14ac:dyDescent="0.2">
      <c r="A56" s="151"/>
      <c r="B56" s="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19"/>
      <c r="W56" s="119"/>
      <c r="X56" s="99"/>
      <c r="Y56" s="99"/>
      <c r="Z56" s="99"/>
      <c r="AA56" s="100"/>
      <c r="AB56" s="183"/>
      <c r="AC56" s="34">
        <f t="shared" si="1"/>
        <v>0</v>
      </c>
      <c r="AD56" s="16">
        <f t="shared" si="2"/>
        <v>0</v>
      </c>
      <c r="AE56" s="60">
        <f t="shared" si="3"/>
        <v>0</v>
      </c>
      <c r="AL56" s="172"/>
    </row>
    <row r="57" spans="1:38" x14ac:dyDescent="0.2">
      <c r="A57" s="151"/>
      <c r="B57" s="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19"/>
      <c r="W57" s="119"/>
      <c r="X57" s="99"/>
      <c r="Y57" s="99"/>
      <c r="Z57" s="99"/>
      <c r="AA57" s="100"/>
      <c r="AB57" s="183"/>
      <c r="AC57" s="34">
        <f t="shared" si="1"/>
        <v>0</v>
      </c>
      <c r="AD57" s="16">
        <f t="shared" si="2"/>
        <v>0</v>
      </c>
      <c r="AE57" s="60">
        <f t="shared" si="3"/>
        <v>0</v>
      </c>
      <c r="AL57" s="172"/>
    </row>
    <row r="58" spans="1:38" x14ac:dyDescent="0.2">
      <c r="A58" s="151"/>
      <c r="B58" s="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19"/>
      <c r="W58" s="119"/>
      <c r="X58" s="99"/>
      <c r="Y58" s="99"/>
      <c r="Z58" s="99"/>
      <c r="AA58" s="100"/>
      <c r="AB58" s="183"/>
      <c r="AC58" s="34">
        <f t="shared" si="1"/>
        <v>0</v>
      </c>
      <c r="AD58" s="16">
        <f t="shared" si="2"/>
        <v>0</v>
      </c>
      <c r="AE58" s="60">
        <f t="shared" si="3"/>
        <v>0</v>
      </c>
      <c r="AL58" s="172"/>
    </row>
    <row r="59" spans="1:38" x14ac:dyDescent="0.2">
      <c r="A59" s="151"/>
      <c r="B59" s="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19"/>
      <c r="W59" s="119"/>
      <c r="X59" s="99"/>
      <c r="Y59" s="99"/>
      <c r="Z59" s="99"/>
      <c r="AA59" s="100"/>
      <c r="AB59" s="183"/>
      <c r="AC59" s="34">
        <f t="shared" si="1"/>
        <v>0</v>
      </c>
      <c r="AD59" s="16">
        <f t="shared" si="2"/>
        <v>0</v>
      </c>
      <c r="AE59" s="60">
        <f t="shared" si="3"/>
        <v>0</v>
      </c>
      <c r="AL59" s="172"/>
    </row>
    <row r="60" spans="1:38" x14ac:dyDescent="0.2">
      <c r="A60" s="151"/>
      <c r="B60" s="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19"/>
      <c r="W60" s="119"/>
      <c r="X60" s="99"/>
      <c r="Y60" s="99"/>
      <c r="Z60" s="99"/>
      <c r="AA60" s="100"/>
      <c r="AB60" s="183"/>
      <c r="AC60" s="34">
        <f t="shared" si="1"/>
        <v>0</v>
      </c>
      <c r="AD60" s="16">
        <f t="shared" si="2"/>
        <v>0</v>
      </c>
      <c r="AE60" s="60">
        <f t="shared" si="3"/>
        <v>0</v>
      </c>
      <c r="AL60" s="172"/>
    </row>
    <row r="61" spans="1:38" x14ac:dyDescent="0.2">
      <c r="A61" s="151"/>
      <c r="B61" s="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19"/>
      <c r="W61" s="119"/>
      <c r="X61" s="99"/>
      <c r="Y61" s="99"/>
      <c r="Z61" s="99"/>
      <c r="AA61" s="100"/>
      <c r="AB61" s="183"/>
      <c r="AC61" s="34">
        <f t="shared" si="1"/>
        <v>0</v>
      </c>
      <c r="AD61" s="16">
        <f t="shared" si="2"/>
        <v>0</v>
      </c>
      <c r="AE61" s="60">
        <f t="shared" si="3"/>
        <v>0</v>
      </c>
      <c r="AL61" s="172"/>
    </row>
    <row r="62" spans="1:38" x14ac:dyDescent="0.2">
      <c r="A62" s="151"/>
      <c r="B62" s="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19"/>
      <c r="W62" s="119"/>
      <c r="X62" s="99"/>
      <c r="Y62" s="99"/>
      <c r="Z62" s="99"/>
      <c r="AA62" s="100"/>
      <c r="AB62" s="183"/>
      <c r="AC62" s="34">
        <f t="shared" si="1"/>
        <v>0</v>
      </c>
      <c r="AD62" s="16">
        <f t="shared" si="2"/>
        <v>0</v>
      </c>
      <c r="AE62" s="60">
        <f t="shared" si="3"/>
        <v>0</v>
      </c>
      <c r="AL62" s="172"/>
    </row>
    <row r="63" spans="1:38" x14ac:dyDescent="0.2">
      <c r="A63" s="151"/>
      <c r="B63" s="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19"/>
      <c r="W63" s="119"/>
      <c r="X63" s="99"/>
      <c r="Y63" s="99"/>
      <c r="Z63" s="99"/>
      <c r="AA63" s="100"/>
      <c r="AB63" s="183"/>
      <c r="AC63" s="34">
        <f t="shared" si="1"/>
        <v>0</v>
      </c>
      <c r="AD63" s="16">
        <f t="shared" si="2"/>
        <v>0</v>
      </c>
      <c r="AE63" s="60">
        <f t="shared" si="3"/>
        <v>0</v>
      </c>
      <c r="AL63" s="172"/>
    </row>
    <row r="64" spans="1:38" x14ac:dyDescent="0.2">
      <c r="A64" s="151"/>
      <c r="B64" s="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19"/>
      <c r="W64" s="119"/>
      <c r="X64" s="99"/>
      <c r="Y64" s="99"/>
      <c r="Z64" s="99"/>
      <c r="AA64" s="100"/>
      <c r="AB64" s="183"/>
      <c r="AC64" s="34">
        <f t="shared" si="1"/>
        <v>0</v>
      </c>
      <c r="AD64" s="16">
        <f t="shared" si="2"/>
        <v>0</v>
      </c>
      <c r="AE64" s="60">
        <f t="shared" si="3"/>
        <v>0</v>
      </c>
      <c r="AL64" s="172"/>
    </row>
    <row r="65" spans="1:38" x14ac:dyDescent="0.2">
      <c r="A65" s="151"/>
      <c r="B65" s="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19"/>
      <c r="W65" s="119"/>
      <c r="X65" s="99"/>
      <c r="Y65" s="99"/>
      <c r="Z65" s="99"/>
      <c r="AA65" s="100"/>
      <c r="AB65" s="183"/>
      <c r="AC65" s="34">
        <f t="shared" si="1"/>
        <v>0</v>
      </c>
      <c r="AD65" s="16">
        <f t="shared" si="2"/>
        <v>0</v>
      </c>
      <c r="AE65" s="60">
        <f t="shared" si="3"/>
        <v>0</v>
      </c>
      <c r="AL65" s="172"/>
    </row>
    <row r="66" spans="1:38" x14ac:dyDescent="0.2">
      <c r="A66" s="151"/>
      <c r="B66" s="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19"/>
      <c r="W66" s="119"/>
      <c r="X66" s="99"/>
      <c r="Y66" s="99"/>
      <c r="Z66" s="99"/>
      <c r="AA66" s="100"/>
      <c r="AB66" s="183"/>
      <c r="AC66" s="34">
        <f t="shared" si="1"/>
        <v>0</v>
      </c>
      <c r="AD66" s="16">
        <f t="shared" si="2"/>
        <v>0</v>
      </c>
      <c r="AE66" s="60">
        <f t="shared" si="3"/>
        <v>0</v>
      </c>
      <c r="AL66" s="172"/>
    </row>
    <row r="67" spans="1:38" x14ac:dyDescent="0.2">
      <c r="A67" s="151"/>
      <c r="B67" s="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19"/>
      <c r="W67" s="119"/>
      <c r="X67" s="99"/>
      <c r="Y67" s="99"/>
      <c r="Z67" s="99"/>
      <c r="AA67" s="100"/>
      <c r="AB67" s="183"/>
      <c r="AC67" s="34">
        <f t="shared" si="1"/>
        <v>0</v>
      </c>
      <c r="AD67" s="16">
        <f t="shared" si="2"/>
        <v>0</v>
      </c>
      <c r="AE67" s="60">
        <f t="shared" si="3"/>
        <v>0</v>
      </c>
      <c r="AL67" s="172"/>
    </row>
    <row r="68" spans="1:38" x14ac:dyDescent="0.2">
      <c r="A68" s="151"/>
      <c r="B68" s="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19"/>
      <c r="W68" s="119"/>
      <c r="X68" s="99"/>
      <c r="Y68" s="99"/>
      <c r="Z68" s="99"/>
      <c r="AA68" s="100"/>
      <c r="AB68" s="183"/>
      <c r="AC68" s="34">
        <f t="shared" si="1"/>
        <v>0</v>
      </c>
      <c r="AD68" s="16">
        <f t="shared" si="2"/>
        <v>0</v>
      </c>
      <c r="AE68" s="60">
        <f t="shared" si="3"/>
        <v>0</v>
      </c>
      <c r="AL68" s="172"/>
    </row>
    <row r="69" spans="1:38" x14ac:dyDescent="0.2">
      <c r="A69" s="151"/>
      <c r="B69" s="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19"/>
      <c r="W69" s="119"/>
      <c r="X69" s="99"/>
      <c r="Y69" s="99"/>
      <c r="Z69" s="99"/>
      <c r="AA69" s="100"/>
      <c r="AB69" s="183"/>
      <c r="AC69" s="34">
        <f t="shared" si="1"/>
        <v>0</v>
      </c>
      <c r="AD69" s="16">
        <f t="shared" si="2"/>
        <v>0</v>
      </c>
      <c r="AE69" s="60">
        <f t="shared" si="3"/>
        <v>0</v>
      </c>
      <c r="AL69" s="172"/>
    </row>
    <row r="70" spans="1:38" x14ac:dyDescent="0.2">
      <c r="A70" s="151"/>
      <c r="B70" s="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19"/>
      <c r="W70" s="119"/>
      <c r="X70" s="99"/>
      <c r="Y70" s="99"/>
      <c r="Z70" s="99"/>
      <c r="AA70" s="100"/>
      <c r="AB70" s="183"/>
      <c r="AC70" s="34">
        <f t="shared" si="1"/>
        <v>0</v>
      </c>
      <c r="AD70" s="16">
        <f t="shared" si="2"/>
        <v>0</v>
      </c>
      <c r="AE70" s="60">
        <f t="shared" si="3"/>
        <v>0</v>
      </c>
      <c r="AL70" s="172"/>
    </row>
    <row r="71" spans="1:38" x14ac:dyDescent="0.2">
      <c r="A71" s="151"/>
      <c r="B71" s="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19"/>
      <c r="W71" s="119"/>
      <c r="X71" s="99"/>
      <c r="Y71" s="99"/>
      <c r="Z71" s="99"/>
      <c r="AA71" s="100"/>
      <c r="AB71" s="183"/>
      <c r="AC71" s="34">
        <f t="shared" si="1"/>
        <v>0</v>
      </c>
      <c r="AD71" s="16">
        <f t="shared" si="2"/>
        <v>0</v>
      </c>
      <c r="AE71" s="60">
        <f t="shared" si="3"/>
        <v>0</v>
      </c>
      <c r="AL71" s="172"/>
    </row>
    <row r="72" spans="1:38" x14ac:dyDescent="0.2">
      <c r="A72" s="151"/>
      <c r="B72" s="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19"/>
      <c r="W72" s="119"/>
      <c r="X72" s="99"/>
      <c r="Y72" s="99"/>
      <c r="Z72" s="99"/>
      <c r="AA72" s="100"/>
      <c r="AB72" s="183"/>
      <c r="AC72" s="34">
        <f t="shared" si="1"/>
        <v>0</v>
      </c>
      <c r="AD72" s="16">
        <f t="shared" si="2"/>
        <v>0</v>
      </c>
      <c r="AE72" s="60">
        <f t="shared" si="3"/>
        <v>0</v>
      </c>
      <c r="AL72" s="172"/>
    </row>
    <row r="73" spans="1:38" x14ac:dyDescent="0.2">
      <c r="A73" s="151"/>
      <c r="B73" s="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19"/>
      <c r="W73" s="119"/>
      <c r="X73" s="99"/>
      <c r="Y73" s="99"/>
      <c r="Z73" s="99"/>
      <c r="AA73" s="100"/>
      <c r="AB73" s="183"/>
      <c r="AC73" s="34">
        <f t="shared" si="1"/>
        <v>0</v>
      </c>
      <c r="AD73" s="16">
        <f t="shared" si="2"/>
        <v>0</v>
      </c>
      <c r="AE73" s="60">
        <f t="shared" si="3"/>
        <v>0</v>
      </c>
      <c r="AL73" s="172"/>
    </row>
    <row r="74" spans="1:38" x14ac:dyDescent="0.2">
      <c r="A74" s="151"/>
      <c r="B74" s="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19"/>
      <c r="W74" s="119"/>
      <c r="X74" s="99"/>
      <c r="Y74" s="99"/>
      <c r="Z74" s="99"/>
      <c r="AA74" s="100"/>
      <c r="AB74" s="183"/>
      <c r="AC74" s="34">
        <f t="shared" si="1"/>
        <v>0</v>
      </c>
      <c r="AD74" s="16">
        <f t="shared" si="2"/>
        <v>0</v>
      </c>
      <c r="AE74" s="60">
        <f t="shared" si="3"/>
        <v>0</v>
      </c>
      <c r="AL74" s="172"/>
    </row>
    <row r="75" spans="1:38" x14ac:dyDescent="0.2">
      <c r="A75" s="151"/>
      <c r="B75" s="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19"/>
      <c r="W75" s="119"/>
      <c r="X75" s="99"/>
      <c r="Y75" s="99"/>
      <c r="Z75" s="99"/>
      <c r="AA75" s="100"/>
      <c r="AB75" s="183"/>
      <c r="AC75" s="34">
        <f t="shared" si="1"/>
        <v>0</v>
      </c>
      <c r="AD75" s="16">
        <f t="shared" si="2"/>
        <v>0</v>
      </c>
      <c r="AE75" s="60">
        <f t="shared" si="3"/>
        <v>0</v>
      </c>
      <c r="AL75" s="172"/>
    </row>
    <row r="76" spans="1:38" x14ac:dyDescent="0.2">
      <c r="A76" s="151"/>
      <c r="B76" s="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19"/>
      <c r="W76" s="119"/>
      <c r="X76" s="99"/>
      <c r="Y76" s="99"/>
      <c r="Z76" s="99"/>
      <c r="AA76" s="100"/>
      <c r="AB76" s="183"/>
      <c r="AC76" s="34">
        <f t="shared" si="1"/>
        <v>0</v>
      </c>
      <c r="AD76" s="16">
        <f t="shared" si="2"/>
        <v>0</v>
      </c>
      <c r="AE76" s="60">
        <f t="shared" si="3"/>
        <v>0</v>
      </c>
      <c r="AL76" s="172"/>
    </row>
    <row r="77" spans="1:38" x14ac:dyDescent="0.2">
      <c r="A77" s="151"/>
      <c r="B77" s="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19"/>
      <c r="W77" s="119"/>
      <c r="X77" s="99"/>
      <c r="Y77" s="99"/>
      <c r="Z77" s="99"/>
      <c r="AA77" s="100"/>
      <c r="AB77" s="183"/>
      <c r="AC77" s="34">
        <f t="shared" si="1"/>
        <v>0</v>
      </c>
      <c r="AD77" s="16">
        <f t="shared" si="2"/>
        <v>0</v>
      </c>
      <c r="AE77" s="60">
        <f t="shared" si="3"/>
        <v>0</v>
      </c>
      <c r="AL77" s="172"/>
    </row>
    <row r="78" spans="1:38" x14ac:dyDescent="0.2">
      <c r="A78" s="151"/>
      <c r="B78" s="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19"/>
      <c r="W78" s="119"/>
      <c r="X78" s="99"/>
      <c r="Y78" s="99"/>
      <c r="Z78" s="99"/>
      <c r="AA78" s="100"/>
      <c r="AB78" s="183"/>
      <c r="AC78" s="34">
        <f t="shared" si="1"/>
        <v>0</v>
      </c>
      <c r="AD78" s="16">
        <f t="shared" si="2"/>
        <v>0</v>
      </c>
      <c r="AE78" s="60">
        <f t="shared" si="3"/>
        <v>0</v>
      </c>
      <c r="AL78" s="172"/>
    </row>
    <row r="79" spans="1:38" x14ac:dyDescent="0.2">
      <c r="A79" s="151"/>
      <c r="B79" s="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19"/>
      <c r="W79" s="119"/>
      <c r="X79" s="99"/>
      <c r="Y79" s="99"/>
      <c r="Z79" s="99"/>
      <c r="AA79" s="100"/>
      <c r="AB79" s="183"/>
      <c r="AC79" s="34">
        <f t="shared" si="1"/>
        <v>0</v>
      </c>
      <c r="AD79" s="16">
        <f t="shared" si="2"/>
        <v>0</v>
      </c>
      <c r="AE79" s="60">
        <f t="shared" si="3"/>
        <v>0</v>
      </c>
      <c r="AL79" s="172"/>
    </row>
    <row r="80" spans="1:38" x14ac:dyDescent="0.2">
      <c r="A80" s="151"/>
      <c r="B80" s="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19"/>
      <c r="W80" s="119"/>
      <c r="X80" s="99"/>
      <c r="Y80" s="99"/>
      <c r="Z80" s="99"/>
      <c r="AA80" s="100"/>
      <c r="AB80" s="183"/>
      <c r="AC80" s="34">
        <f t="shared" si="1"/>
        <v>0</v>
      </c>
      <c r="AD80" s="16">
        <f t="shared" si="2"/>
        <v>0</v>
      </c>
      <c r="AE80" s="60">
        <f t="shared" si="3"/>
        <v>0</v>
      </c>
      <c r="AL80" s="172"/>
    </row>
    <row r="81" spans="1:38" x14ac:dyDescent="0.2">
      <c r="A81" s="151"/>
      <c r="B81" s="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19"/>
      <c r="W81" s="119"/>
      <c r="X81" s="99"/>
      <c r="Y81" s="99"/>
      <c r="Z81" s="99"/>
      <c r="AA81" s="100"/>
      <c r="AB81" s="183"/>
      <c r="AC81" s="34">
        <f t="shared" si="1"/>
        <v>0</v>
      </c>
      <c r="AD81" s="16">
        <f t="shared" si="2"/>
        <v>0</v>
      </c>
      <c r="AE81" s="60">
        <f t="shared" ref="AE81:AE116" si="4">C81*($C$15-$C$122)+D81*($D$15-$D$122)+E81*($E$15-$E$122)+F81*($F$15-$F$122)+G81*($G$15-$G$122)+H81*($H$15-$H$122)+I81*($I$15-$I$122)+J81*($J$15-$J$122)+K81*($K$15-$K$122)+L81*($L$15-$L$122)+M81*($M$15-$M$122)+N81*($N$15-$N$122)+O81*($O$15-$O$122)+P81*($P$15-$P$122)+Q81*($Q$15-$Q$122)+R81*($R$15-$R$122)+S81*($S$15-$S$122)+T81*($T$15-$T$122)+U81*($U$15-$U$122)+V81*($V$15-$V$122)+W81*($W$15-$W$122)+X81*($X$15-$X$122)+Y81*($Y$15-$Y$122)+Z81*($Z$15-$Z$122)+AA81*($AA$15-$AA$122)+AB81*($AB$15+$AB$122)</f>
        <v>0</v>
      </c>
      <c r="AL81" s="172"/>
    </row>
    <row r="82" spans="1:38" x14ac:dyDescent="0.2">
      <c r="A82" s="151"/>
      <c r="B82" s="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19"/>
      <c r="W82" s="119"/>
      <c r="X82" s="99"/>
      <c r="Y82" s="99"/>
      <c r="Z82" s="99"/>
      <c r="AA82" s="100"/>
      <c r="AB82" s="183"/>
      <c r="AC82" s="34">
        <f t="shared" ref="AC82:AC116" si="5">$C$15*C82+$D$15*D82+$E$15*E82+$F$15*F82+$G$15*G82+$H$15*H82+$I$15*I82+$J$15*J82+$K$15*K82+$L$15*L82+$M$15*M82+$N$15*N82+$O$15*O82+$P$15*P82+$Q$15*Q82+$R$15*R82+$S$15*S82+$T$15*T82+$U$15*U82+$V$15*V82+$W$15*W82+$X$15*X82+$Y$15*Y82+$Z$15*Z82+$AA$15*AA82+$AB$15*AB82</f>
        <v>0</v>
      </c>
      <c r="AD82" s="16">
        <f t="shared" ref="AD82:AD116" si="6">SUM(C82:Y82)</f>
        <v>0</v>
      </c>
      <c r="AE82" s="60">
        <f t="shared" si="4"/>
        <v>0</v>
      </c>
      <c r="AL82" s="172"/>
    </row>
    <row r="83" spans="1:38" x14ac:dyDescent="0.2">
      <c r="A83" s="151"/>
      <c r="B83" s="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19"/>
      <c r="W83" s="119"/>
      <c r="X83" s="99"/>
      <c r="Y83" s="99"/>
      <c r="Z83" s="99"/>
      <c r="AA83" s="100"/>
      <c r="AB83" s="183"/>
      <c r="AC83" s="34">
        <f t="shared" si="5"/>
        <v>0</v>
      </c>
      <c r="AD83" s="16">
        <f t="shared" si="6"/>
        <v>0</v>
      </c>
      <c r="AE83" s="60">
        <f t="shared" si="4"/>
        <v>0</v>
      </c>
      <c r="AL83" s="172"/>
    </row>
    <row r="84" spans="1:38" x14ac:dyDescent="0.2">
      <c r="A84" s="151"/>
      <c r="B84" s="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19"/>
      <c r="W84" s="119"/>
      <c r="X84" s="99"/>
      <c r="Y84" s="99"/>
      <c r="Z84" s="99"/>
      <c r="AA84" s="100"/>
      <c r="AB84" s="183"/>
      <c r="AC84" s="34">
        <f t="shared" si="5"/>
        <v>0</v>
      </c>
      <c r="AD84" s="16">
        <f t="shared" si="6"/>
        <v>0</v>
      </c>
      <c r="AE84" s="60">
        <f t="shared" si="4"/>
        <v>0</v>
      </c>
      <c r="AL84" s="172"/>
    </row>
    <row r="85" spans="1:38" x14ac:dyDescent="0.2">
      <c r="A85" s="151"/>
      <c r="B85" s="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19"/>
      <c r="W85" s="119"/>
      <c r="X85" s="99"/>
      <c r="Y85" s="99"/>
      <c r="Z85" s="99"/>
      <c r="AA85" s="100"/>
      <c r="AB85" s="183"/>
      <c r="AC85" s="34">
        <f t="shared" si="5"/>
        <v>0</v>
      </c>
      <c r="AD85" s="16">
        <f t="shared" si="6"/>
        <v>0</v>
      </c>
      <c r="AE85" s="60">
        <f t="shared" si="4"/>
        <v>0</v>
      </c>
      <c r="AL85" s="172"/>
    </row>
    <row r="86" spans="1:38" x14ac:dyDescent="0.2">
      <c r="A86" s="151"/>
      <c r="B86" s="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19"/>
      <c r="W86" s="119"/>
      <c r="X86" s="99"/>
      <c r="Y86" s="99"/>
      <c r="Z86" s="99"/>
      <c r="AA86" s="100"/>
      <c r="AB86" s="183"/>
      <c r="AC86" s="34">
        <f t="shared" si="5"/>
        <v>0</v>
      </c>
      <c r="AD86" s="16">
        <f t="shared" si="6"/>
        <v>0</v>
      </c>
      <c r="AE86" s="60">
        <f t="shared" si="4"/>
        <v>0</v>
      </c>
      <c r="AL86" s="172"/>
    </row>
    <row r="87" spans="1:38" x14ac:dyDescent="0.2">
      <c r="A87" s="151"/>
      <c r="B87" s="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19"/>
      <c r="W87" s="119"/>
      <c r="X87" s="99"/>
      <c r="Y87" s="99"/>
      <c r="Z87" s="99"/>
      <c r="AA87" s="100"/>
      <c r="AB87" s="183"/>
      <c r="AC87" s="34">
        <f t="shared" si="5"/>
        <v>0</v>
      </c>
      <c r="AD87" s="16">
        <f t="shared" si="6"/>
        <v>0</v>
      </c>
      <c r="AE87" s="60">
        <f t="shared" si="4"/>
        <v>0</v>
      </c>
      <c r="AL87" s="172"/>
    </row>
    <row r="88" spans="1:38" x14ac:dyDescent="0.2">
      <c r="A88" s="151"/>
      <c r="B88" s="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19"/>
      <c r="W88" s="119"/>
      <c r="X88" s="99"/>
      <c r="Y88" s="99"/>
      <c r="Z88" s="99"/>
      <c r="AA88" s="100"/>
      <c r="AB88" s="183"/>
      <c r="AC88" s="34">
        <f t="shared" si="5"/>
        <v>0</v>
      </c>
      <c r="AD88" s="16">
        <f t="shared" si="6"/>
        <v>0</v>
      </c>
      <c r="AE88" s="60">
        <f t="shared" si="4"/>
        <v>0</v>
      </c>
      <c r="AL88" s="172"/>
    </row>
    <row r="89" spans="1:38" x14ac:dyDescent="0.2">
      <c r="A89" s="151"/>
      <c r="B89" s="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19"/>
      <c r="W89" s="119"/>
      <c r="X89" s="99"/>
      <c r="Y89" s="99"/>
      <c r="Z89" s="99"/>
      <c r="AA89" s="100"/>
      <c r="AB89" s="183"/>
      <c r="AC89" s="34">
        <f t="shared" si="5"/>
        <v>0</v>
      </c>
      <c r="AD89" s="16">
        <f t="shared" si="6"/>
        <v>0</v>
      </c>
      <c r="AE89" s="60">
        <f t="shared" si="4"/>
        <v>0</v>
      </c>
      <c r="AL89" s="172"/>
    </row>
    <row r="90" spans="1:38" x14ac:dyDescent="0.2">
      <c r="A90" s="151"/>
      <c r="B90" s="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19"/>
      <c r="W90" s="119"/>
      <c r="X90" s="99"/>
      <c r="Y90" s="99"/>
      <c r="Z90" s="99"/>
      <c r="AA90" s="100"/>
      <c r="AB90" s="183"/>
      <c r="AC90" s="34">
        <f t="shared" si="5"/>
        <v>0</v>
      </c>
      <c r="AD90" s="16">
        <f t="shared" si="6"/>
        <v>0</v>
      </c>
      <c r="AE90" s="60">
        <f t="shared" si="4"/>
        <v>0</v>
      </c>
      <c r="AL90" s="172"/>
    </row>
    <row r="91" spans="1:38" x14ac:dyDescent="0.2">
      <c r="A91" s="151"/>
      <c r="B91" s="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19"/>
      <c r="W91" s="119"/>
      <c r="X91" s="99"/>
      <c r="Y91" s="99"/>
      <c r="Z91" s="99"/>
      <c r="AA91" s="100"/>
      <c r="AB91" s="183"/>
      <c r="AC91" s="34">
        <f t="shared" si="5"/>
        <v>0</v>
      </c>
      <c r="AD91" s="16">
        <f t="shared" si="6"/>
        <v>0</v>
      </c>
      <c r="AE91" s="60">
        <f t="shared" si="4"/>
        <v>0</v>
      </c>
      <c r="AL91" s="172"/>
    </row>
    <row r="92" spans="1:38" x14ac:dyDescent="0.2">
      <c r="A92" s="151"/>
      <c r="B92" s="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19"/>
      <c r="W92" s="119"/>
      <c r="X92" s="99"/>
      <c r="Y92" s="99"/>
      <c r="Z92" s="99"/>
      <c r="AA92" s="100"/>
      <c r="AB92" s="183"/>
      <c r="AC92" s="34">
        <f t="shared" si="5"/>
        <v>0</v>
      </c>
      <c r="AD92" s="16">
        <f t="shared" si="6"/>
        <v>0</v>
      </c>
      <c r="AE92" s="60">
        <f t="shared" si="4"/>
        <v>0</v>
      </c>
      <c r="AL92" s="172"/>
    </row>
    <row r="93" spans="1:38" x14ac:dyDescent="0.2">
      <c r="A93" s="151"/>
      <c r="B93" s="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19"/>
      <c r="W93" s="119"/>
      <c r="X93" s="99"/>
      <c r="Y93" s="99"/>
      <c r="Z93" s="99"/>
      <c r="AA93" s="100"/>
      <c r="AB93" s="183"/>
      <c r="AC93" s="34">
        <f t="shared" si="5"/>
        <v>0</v>
      </c>
      <c r="AD93" s="16">
        <f t="shared" si="6"/>
        <v>0</v>
      </c>
      <c r="AE93" s="60">
        <f t="shared" si="4"/>
        <v>0</v>
      </c>
      <c r="AL93" s="172"/>
    </row>
    <row r="94" spans="1:38" x14ac:dyDescent="0.2">
      <c r="A94" s="151"/>
      <c r="B94" s="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19"/>
      <c r="W94" s="119"/>
      <c r="X94" s="99"/>
      <c r="Y94" s="99"/>
      <c r="Z94" s="99"/>
      <c r="AA94" s="100"/>
      <c r="AB94" s="183"/>
      <c r="AC94" s="34">
        <f t="shared" si="5"/>
        <v>0</v>
      </c>
      <c r="AD94" s="16">
        <f t="shared" si="6"/>
        <v>0</v>
      </c>
      <c r="AE94" s="60">
        <f t="shared" si="4"/>
        <v>0</v>
      </c>
      <c r="AL94" s="172"/>
    </row>
    <row r="95" spans="1:38" x14ac:dyDescent="0.2">
      <c r="A95" s="151"/>
      <c r="B95" s="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19"/>
      <c r="W95" s="119"/>
      <c r="X95" s="99"/>
      <c r="Y95" s="99"/>
      <c r="Z95" s="99"/>
      <c r="AA95" s="100"/>
      <c r="AB95" s="183"/>
      <c r="AC95" s="34">
        <f t="shared" si="5"/>
        <v>0</v>
      </c>
      <c r="AD95" s="16">
        <f t="shared" si="6"/>
        <v>0</v>
      </c>
      <c r="AE95" s="60">
        <f t="shared" si="4"/>
        <v>0</v>
      </c>
      <c r="AL95" s="172"/>
    </row>
    <row r="96" spans="1:38" x14ac:dyDescent="0.2">
      <c r="A96" s="151"/>
      <c r="B96" s="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19"/>
      <c r="W96" s="119"/>
      <c r="X96" s="99"/>
      <c r="Y96" s="99"/>
      <c r="Z96" s="99"/>
      <c r="AA96" s="100"/>
      <c r="AB96" s="183"/>
      <c r="AC96" s="34">
        <f t="shared" si="5"/>
        <v>0</v>
      </c>
      <c r="AD96" s="16">
        <f t="shared" si="6"/>
        <v>0</v>
      </c>
      <c r="AE96" s="60">
        <f t="shared" si="4"/>
        <v>0</v>
      </c>
      <c r="AL96" s="172"/>
    </row>
    <row r="97" spans="1:38" x14ac:dyDescent="0.2">
      <c r="A97" s="151"/>
      <c r="B97" s="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19"/>
      <c r="W97" s="119"/>
      <c r="X97" s="99"/>
      <c r="Y97" s="99"/>
      <c r="Z97" s="99"/>
      <c r="AA97" s="100"/>
      <c r="AB97" s="183"/>
      <c r="AC97" s="34">
        <f t="shared" si="5"/>
        <v>0</v>
      </c>
      <c r="AD97" s="16">
        <f t="shared" si="6"/>
        <v>0</v>
      </c>
      <c r="AE97" s="60">
        <f t="shared" si="4"/>
        <v>0</v>
      </c>
      <c r="AL97" s="172"/>
    </row>
    <row r="98" spans="1:38" x14ac:dyDescent="0.2">
      <c r="A98" s="151"/>
      <c r="B98" s="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19"/>
      <c r="W98" s="119"/>
      <c r="X98" s="99"/>
      <c r="Y98" s="99"/>
      <c r="Z98" s="99"/>
      <c r="AA98" s="100"/>
      <c r="AB98" s="183"/>
      <c r="AC98" s="34">
        <f t="shared" si="5"/>
        <v>0</v>
      </c>
      <c r="AD98" s="16">
        <f t="shared" si="6"/>
        <v>0</v>
      </c>
      <c r="AE98" s="60">
        <f t="shared" si="4"/>
        <v>0</v>
      </c>
      <c r="AL98" s="172"/>
    </row>
    <row r="99" spans="1:38" x14ac:dyDescent="0.2">
      <c r="A99" s="151"/>
      <c r="B99" s="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19"/>
      <c r="W99" s="119"/>
      <c r="X99" s="99"/>
      <c r="Y99" s="99"/>
      <c r="Z99" s="99"/>
      <c r="AA99" s="100"/>
      <c r="AB99" s="183"/>
      <c r="AC99" s="34">
        <f t="shared" si="5"/>
        <v>0</v>
      </c>
      <c r="AD99" s="16">
        <f t="shared" si="6"/>
        <v>0</v>
      </c>
      <c r="AE99" s="60">
        <f t="shared" si="4"/>
        <v>0</v>
      </c>
      <c r="AL99" s="172"/>
    </row>
    <row r="100" spans="1:38" x14ac:dyDescent="0.2">
      <c r="A100" s="151"/>
      <c r="B100" s="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19"/>
      <c r="W100" s="119"/>
      <c r="X100" s="99"/>
      <c r="Y100" s="99"/>
      <c r="Z100" s="99"/>
      <c r="AA100" s="100"/>
      <c r="AB100" s="183"/>
      <c r="AC100" s="34">
        <f t="shared" si="5"/>
        <v>0</v>
      </c>
      <c r="AD100" s="16">
        <f t="shared" si="6"/>
        <v>0</v>
      </c>
      <c r="AE100" s="60">
        <f t="shared" si="4"/>
        <v>0</v>
      </c>
      <c r="AL100" s="172"/>
    </row>
    <row r="101" spans="1:38" x14ac:dyDescent="0.2">
      <c r="A101" s="151"/>
      <c r="B101" s="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19"/>
      <c r="W101" s="119"/>
      <c r="X101" s="99"/>
      <c r="Y101" s="99"/>
      <c r="Z101" s="99"/>
      <c r="AA101" s="100"/>
      <c r="AB101" s="183"/>
      <c r="AC101" s="34">
        <f t="shared" si="5"/>
        <v>0</v>
      </c>
      <c r="AD101" s="16">
        <f t="shared" si="6"/>
        <v>0</v>
      </c>
      <c r="AE101" s="60">
        <f t="shared" si="4"/>
        <v>0</v>
      </c>
      <c r="AL101" s="172"/>
    </row>
    <row r="102" spans="1:38" x14ac:dyDescent="0.2">
      <c r="A102" s="151"/>
      <c r="B102" s="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19"/>
      <c r="W102" s="119"/>
      <c r="X102" s="99"/>
      <c r="Y102" s="99"/>
      <c r="Z102" s="99"/>
      <c r="AA102" s="100"/>
      <c r="AB102" s="183"/>
      <c r="AC102" s="34">
        <f t="shared" si="5"/>
        <v>0</v>
      </c>
      <c r="AD102" s="16">
        <f t="shared" si="6"/>
        <v>0</v>
      </c>
      <c r="AE102" s="60">
        <f t="shared" si="4"/>
        <v>0</v>
      </c>
      <c r="AL102" s="172"/>
    </row>
    <row r="103" spans="1:38" x14ac:dyDescent="0.2">
      <c r="A103" s="151"/>
      <c r="B103" s="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6"/>
      <c r="Q103" s="106"/>
      <c r="R103" s="105"/>
      <c r="S103" s="106"/>
      <c r="T103" s="106"/>
      <c r="U103" s="106"/>
      <c r="V103" s="119"/>
      <c r="W103" s="119"/>
      <c r="X103" s="99"/>
      <c r="Y103" s="99"/>
      <c r="Z103" s="99"/>
      <c r="AA103" s="100"/>
      <c r="AB103" s="183"/>
      <c r="AC103" s="34">
        <f t="shared" si="5"/>
        <v>0</v>
      </c>
      <c r="AD103" s="16">
        <f t="shared" si="6"/>
        <v>0</v>
      </c>
      <c r="AE103" s="60">
        <f t="shared" si="4"/>
        <v>0</v>
      </c>
      <c r="AL103" s="172"/>
    </row>
    <row r="104" spans="1:38" x14ac:dyDescent="0.2">
      <c r="A104" s="151"/>
      <c r="B104" s="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19"/>
      <c r="W104" s="119"/>
      <c r="X104" s="99"/>
      <c r="Y104" s="99"/>
      <c r="Z104" s="99"/>
      <c r="AA104" s="100"/>
      <c r="AB104" s="183"/>
      <c r="AC104" s="34">
        <f t="shared" si="5"/>
        <v>0</v>
      </c>
      <c r="AD104" s="16">
        <f t="shared" si="6"/>
        <v>0</v>
      </c>
      <c r="AE104" s="60">
        <f t="shared" si="4"/>
        <v>0</v>
      </c>
      <c r="AL104" s="172"/>
    </row>
    <row r="105" spans="1:38" x14ac:dyDescent="0.2">
      <c r="A105" s="151"/>
      <c r="B105" s="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6"/>
      <c r="S105" s="105"/>
      <c r="T105" s="105"/>
      <c r="U105" s="105"/>
      <c r="V105" s="119"/>
      <c r="W105" s="119"/>
      <c r="X105" s="99"/>
      <c r="Y105" s="99"/>
      <c r="Z105" s="99"/>
      <c r="AA105" s="100"/>
      <c r="AB105" s="183"/>
      <c r="AC105" s="34">
        <f t="shared" si="5"/>
        <v>0</v>
      </c>
      <c r="AD105" s="16">
        <f t="shared" si="6"/>
        <v>0</v>
      </c>
      <c r="AE105" s="60">
        <f t="shared" si="4"/>
        <v>0</v>
      </c>
      <c r="AL105" s="172"/>
    </row>
    <row r="106" spans="1:38" x14ac:dyDescent="0.2">
      <c r="A106" s="151"/>
      <c r="B106" s="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19"/>
      <c r="W106" s="119"/>
      <c r="X106" s="99"/>
      <c r="Y106" s="99"/>
      <c r="Z106" s="99"/>
      <c r="AA106" s="100"/>
      <c r="AB106" s="183"/>
      <c r="AC106" s="34">
        <f t="shared" si="5"/>
        <v>0</v>
      </c>
      <c r="AD106" s="16">
        <f t="shared" si="6"/>
        <v>0</v>
      </c>
      <c r="AE106" s="60">
        <f t="shared" si="4"/>
        <v>0</v>
      </c>
      <c r="AL106" s="172"/>
    </row>
    <row r="107" spans="1:38" x14ac:dyDescent="0.2">
      <c r="A107" s="151"/>
      <c r="B107" s="8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19"/>
      <c r="W107" s="119"/>
      <c r="X107" s="101"/>
      <c r="Y107" s="101"/>
      <c r="Z107" s="99"/>
      <c r="AA107" s="101"/>
      <c r="AB107" s="183"/>
      <c r="AC107" s="34">
        <f t="shared" si="5"/>
        <v>0</v>
      </c>
      <c r="AD107" s="16">
        <f t="shared" si="6"/>
        <v>0</v>
      </c>
      <c r="AE107" s="60">
        <f t="shared" si="4"/>
        <v>0</v>
      </c>
      <c r="AL107" s="172"/>
    </row>
    <row r="108" spans="1:38" x14ac:dyDescent="0.2">
      <c r="A108" s="151"/>
      <c r="B108" s="8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19"/>
      <c r="W108" s="119"/>
      <c r="X108" s="101"/>
      <c r="Y108" s="101"/>
      <c r="Z108" s="101"/>
      <c r="AA108" s="101"/>
      <c r="AB108" s="183"/>
      <c r="AC108" s="34">
        <f t="shared" si="5"/>
        <v>0</v>
      </c>
      <c r="AD108" s="16">
        <f t="shared" si="6"/>
        <v>0</v>
      </c>
      <c r="AE108" s="60">
        <f t="shared" si="4"/>
        <v>0</v>
      </c>
      <c r="AL108" s="172"/>
    </row>
    <row r="109" spans="1:38" x14ac:dyDescent="0.2">
      <c r="A109" s="151"/>
      <c r="B109" s="8"/>
      <c r="C109" s="102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5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83"/>
      <c r="AC109" s="34">
        <f t="shared" si="5"/>
        <v>0</v>
      </c>
      <c r="AD109" s="16">
        <f t="shared" si="6"/>
        <v>0</v>
      </c>
      <c r="AE109" s="60">
        <f t="shared" si="4"/>
        <v>0</v>
      </c>
      <c r="AL109" s="172"/>
    </row>
    <row r="110" spans="1:38" x14ac:dyDescent="0.2">
      <c r="A110" s="151"/>
      <c r="B110" s="8"/>
      <c r="C110" s="102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83"/>
      <c r="AC110" s="34">
        <f t="shared" si="5"/>
        <v>0</v>
      </c>
      <c r="AD110" s="16">
        <f t="shared" si="6"/>
        <v>0</v>
      </c>
      <c r="AE110" s="60">
        <f t="shared" si="4"/>
        <v>0</v>
      </c>
      <c r="AL110" s="172"/>
    </row>
    <row r="111" spans="1:38" x14ac:dyDescent="0.2">
      <c r="A111" s="151"/>
      <c r="B111" s="8"/>
      <c r="C111" s="93"/>
      <c r="D111" s="65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183"/>
      <c r="AC111" s="34">
        <f t="shared" si="5"/>
        <v>0</v>
      </c>
      <c r="AD111" s="16">
        <f t="shared" si="6"/>
        <v>0</v>
      </c>
      <c r="AE111" s="60">
        <f t="shared" si="4"/>
        <v>0</v>
      </c>
      <c r="AL111" s="172"/>
    </row>
    <row r="112" spans="1:38" x14ac:dyDescent="0.2">
      <c r="A112" s="151"/>
      <c r="B112" s="8"/>
      <c r="C112" s="93"/>
      <c r="D112" s="65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183"/>
      <c r="AC112" s="34">
        <f t="shared" si="5"/>
        <v>0</v>
      </c>
      <c r="AD112" s="16">
        <f t="shared" si="6"/>
        <v>0</v>
      </c>
      <c r="AE112" s="60">
        <f t="shared" si="4"/>
        <v>0</v>
      </c>
      <c r="AL112" s="172"/>
    </row>
    <row r="113" spans="1:38" x14ac:dyDescent="0.2">
      <c r="A113" s="151"/>
      <c r="B113" s="8"/>
      <c r="C113" s="93"/>
      <c r="D113" s="65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183"/>
      <c r="AC113" s="34">
        <f t="shared" si="5"/>
        <v>0</v>
      </c>
      <c r="AD113" s="16">
        <f t="shared" si="6"/>
        <v>0</v>
      </c>
      <c r="AE113" s="60">
        <f t="shared" si="4"/>
        <v>0</v>
      </c>
      <c r="AL113" s="172"/>
    </row>
    <row r="114" spans="1:38" x14ac:dyDescent="0.2">
      <c r="A114" s="151"/>
      <c r="B114" s="8"/>
      <c r="C114" s="93"/>
      <c r="D114" s="65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183"/>
      <c r="AC114" s="34">
        <f t="shared" si="5"/>
        <v>0</v>
      </c>
      <c r="AD114" s="16">
        <f t="shared" si="6"/>
        <v>0</v>
      </c>
      <c r="AE114" s="60">
        <f t="shared" si="4"/>
        <v>0</v>
      </c>
      <c r="AL114" s="172"/>
    </row>
    <row r="115" spans="1:38" x14ac:dyDescent="0.2">
      <c r="A115" s="151"/>
      <c r="B115" s="8"/>
      <c r="C115" s="93"/>
      <c r="D115" s="65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183"/>
      <c r="AC115" s="34">
        <f t="shared" si="5"/>
        <v>0</v>
      </c>
      <c r="AD115" s="16">
        <f t="shared" si="6"/>
        <v>0</v>
      </c>
      <c r="AE115" s="60">
        <f t="shared" si="4"/>
        <v>0</v>
      </c>
      <c r="AL115" s="172"/>
    </row>
    <row r="116" spans="1:38" x14ac:dyDescent="0.2">
      <c r="A116" s="151"/>
      <c r="B116" s="8"/>
      <c r="C116" s="93"/>
      <c r="D116" s="65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183"/>
      <c r="AC116" s="34">
        <f t="shared" si="5"/>
        <v>0</v>
      </c>
      <c r="AD116" s="16">
        <f t="shared" si="6"/>
        <v>0</v>
      </c>
      <c r="AE116" s="60">
        <f t="shared" si="4"/>
        <v>0</v>
      </c>
      <c r="AL116" s="172"/>
    </row>
    <row r="117" spans="1:38" ht="16.5" customHeight="1" thickBot="1" x14ac:dyDescent="0.25">
      <c r="A117" s="151"/>
      <c r="B117" s="73" t="s">
        <v>9</v>
      </c>
      <c r="C117" s="66">
        <f t="shared" ref="C117:AE117" si="7">SUM(C17:C116)</f>
        <v>0</v>
      </c>
      <c r="D117" s="66">
        <f t="shared" si="7"/>
        <v>0</v>
      </c>
      <c r="E117" s="66">
        <f t="shared" si="7"/>
        <v>0</v>
      </c>
      <c r="F117" s="66">
        <f t="shared" si="7"/>
        <v>0</v>
      </c>
      <c r="G117" s="66">
        <f t="shared" si="7"/>
        <v>0</v>
      </c>
      <c r="H117" s="66">
        <f t="shared" si="7"/>
        <v>0</v>
      </c>
      <c r="I117" s="66">
        <f t="shared" si="7"/>
        <v>0</v>
      </c>
      <c r="J117" s="66">
        <f t="shared" si="7"/>
        <v>0</v>
      </c>
      <c r="K117" s="66">
        <f t="shared" si="7"/>
        <v>0</v>
      </c>
      <c r="L117" s="66">
        <f t="shared" si="7"/>
        <v>0</v>
      </c>
      <c r="M117" s="66">
        <f t="shared" si="7"/>
        <v>0</v>
      </c>
      <c r="N117" s="66">
        <f t="shared" si="7"/>
        <v>0</v>
      </c>
      <c r="O117" s="66">
        <f t="shared" si="7"/>
        <v>0</v>
      </c>
      <c r="P117" s="66">
        <f t="shared" si="7"/>
        <v>0</v>
      </c>
      <c r="Q117" s="66">
        <f t="shared" si="7"/>
        <v>0</v>
      </c>
      <c r="R117" s="66">
        <f t="shared" si="7"/>
        <v>0</v>
      </c>
      <c r="S117" s="66">
        <f t="shared" si="7"/>
        <v>0</v>
      </c>
      <c r="T117" s="66">
        <f t="shared" si="7"/>
        <v>0</v>
      </c>
      <c r="U117" s="66">
        <f t="shared" si="7"/>
        <v>0</v>
      </c>
      <c r="V117" s="66">
        <f t="shared" si="7"/>
        <v>0</v>
      </c>
      <c r="W117" s="66">
        <f t="shared" si="7"/>
        <v>0</v>
      </c>
      <c r="X117" s="66">
        <f t="shared" si="7"/>
        <v>0</v>
      </c>
      <c r="Y117" s="66">
        <f t="shared" si="7"/>
        <v>0</v>
      </c>
      <c r="Z117" s="66">
        <f t="shared" si="7"/>
        <v>0</v>
      </c>
      <c r="AA117" s="66">
        <f t="shared" si="7"/>
        <v>0</v>
      </c>
      <c r="AB117" s="184">
        <f t="shared" si="7"/>
        <v>0</v>
      </c>
      <c r="AC117" s="109">
        <f t="shared" si="7"/>
        <v>0</v>
      </c>
      <c r="AD117" s="13">
        <f t="shared" si="7"/>
        <v>0</v>
      </c>
      <c r="AE117" s="61">
        <f t="shared" si="7"/>
        <v>0</v>
      </c>
      <c r="AF117" s="62"/>
      <c r="AL117" s="172"/>
    </row>
    <row r="118" spans="1:38" ht="16.5" customHeight="1" thickBot="1" x14ac:dyDescent="0.3">
      <c r="A118" s="151"/>
      <c r="B118" s="122" t="s">
        <v>39</v>
      </c>
      <c r="C118" s="123">
        <f>ROUNDDOWN(C117/5+0.99,0)</f>
        <v>0</v>
      </c>
      <c r="D118" s="123">
        <f>ROUNDDOWN(D117/5+0.99,0)</f>
        <v>0</v>
      </c>
      <c r="E118" s="123">
        <f>ROUNDDOWN(E117/5+0.99,0)</f>
        <v>0</v>
      </c>
      <c r="F118" s="123">
        <f>ROUNDDOWN(F117/5+0.99,0)</f>
        <v>0</v>
      </c>
      <c r="G118" s="123">
        <f t="shared" ref="G118:M118" si="8">ROUNDDOWN(G117/4+0.99,0)</f>
        <v>0</v>
      </c>
      <c r="H118" s="123">
        <f t="shared" si="8"/>
        <v>0</v>
      </c>
      <c r="I118" s="123">
        <f t="shared" si="8"/>
        <v>0</v>
      </c>
      <c r="J118" s="123">
        <f t="shared" ref="J118" si="9">ROUNDDOWN(J117/4+0.99,0)</f>
        <v>0</v>
      </c>
      <c r="K118" s="123">
        <f t="shared" si="8"/>
        <v>0</v>
      </c>
      <c r="L118" s="123">
        <f t="shared" si="8"/>
        <v>0</v>
      </c>
      <c r="M118" s="123">
        <f t="shared" si="8"/>
        <v>0</v>
      </c>
      <c r="N118" s="123">
        <f t="shared" ref="N118" si="10">ROUNDDOWN(N117/4+0.99,0)</f>
        <v>0</v>
      </c>
      <c r="O118" s="124">
        <f>ROUNDDOWN(O117/2+0.99,0)</f>
        <v>0</v>
      </c>
      <c r="P118" s="124">
        <f>ROUNDDOWN(P117/2+0.99,0)</f>
        <v>0</v>
      </c>
      <c r="Q118" s="124">
        <f>ROUNDDOWN(Q117/6+0.99,0)</f>
        <v>0</v>
      </c>
      <c r="R118" s="124">
        <f>ROUNDDOWN(R117/6+0.99,0)</f>
        <v>0</v>
      </c>
      <c r="S118" s="124">
        <f>ROUNDDOWN(S117/6+0.99,0)</f>
        <v>0</v>
      </c>
      <c r="T118" s="124">
        <f>ROUNDDOWN(T117/6+0.99,0)</f>
        <v>0</v>
      </c>
      <c r="U118" s="124">
        <f>ROUNDDOWN(U117/4+0.99,0)</f>
        <v>0</v>
      </c>
      <c r="V118" s="124">
        <f>ROUNDDOWN(V117/6+0.99,0)</f>
        <v>0</v>
      </c>
      <c r="W118" s="124">
        <f>ROUNDDOWN(W117/2+0.99,0)</f>
        <v>0</v>
      </c>
      <c r="X118" s="124">
        <f>ROUNDDOWN(X117/2+0.99,0)</f>
        <v>0</v>
      </c>
      <c r="Y118" s="124">
        <f>ROUNDDOWN(Y117/1+0.99,0)</f>
        <v>0</v>
      </c>
      <c r="Z118" s="75"/>
      <c r="AA118" s="75"/>
      <c r="AB118" s="185"/>
      <c r="AC118" s="71"/>
      <c r="AD118" s="72"/>
      <c r="AE118" s="152"/>
      <c r="AL118" s="172"/>
    </row>
    <row r="119" spans="1:38" s="38" customFormat="1" ht="16.5" customHeight="1" thickBot="1" x14ac:dyDescent="0.25">
      <c r="A119" s="153"/>
      <c r="B119" s="74" t="s">
        <v>0</v>
      </c>
      <c r="C119" s="86">
        <v>19.2</v>
      </c>
      <c r="D119" s="87">
        <v>24.5</v>
      </c>
      <c r="E119" s="87">
        <v>25.5</v>
      </c>
      <c r="F119" s="87">
        <v>25.5</v>
      </c>
      <c r="G119" s="87">
        <v>22</v>
      </c>
      <c r="H119" s="87">
        <v>26</v>
      </c>
      <c r="I119" s="87">
        <v>27.5</v>
      </c>
      <c r="J119" s="87">
        <v>27.5</v>
      </c>
      <c r="K119" s="87">
        <v>33.5</v>
      </c>
      <c r="L119" s="87">
        <v>36.25</v>
      </c>
      <c r="M119" s="87">
        <v>37.5</v>
      </c>
      <c r="N119" s="87">
        <v>37.5</v>
      </c>
      <c r="O119" s="87">
        <v>49</v>
      </c>
      <c r="P119" s="87">
        <v>87.75</v>
      </c>
      <c r="Q119" s="87">
        <v>17</v>
      </c>
      <c r="R119" s="87">
        <v>19.5</v>
      </c>
      <c r="S119" s="87">
        <v>20.75</v>
      </c>
      <c r="T119" s="87">
        <v>20.75</v>
      </c>
      <c r="U119" s="87">
        <v>25</v>
      </c>
      <c r="V119" s="87">
        <v>26</v>
      </c>
      <c r="W119" s="87">
        <v>21.5</v>
      </c>
      <c r="X119" s="87">
        <v>25.5</v>
      </c>
      <c r="Y119" s="87">
        <v>49</v>
      </c>
      <c r="Z119" s="87">
        <v>2.5</v>
      </c>
      <c r="AA119" s="87">
        <v>5.5</v>
      </c>
      <c r="AB119" s="186">
        <v>0.35</v>
      </c>
      <c r="AE119" s="154"/>
      <c r="AL119" s="174"/>
    </row>
    <row r="120" spans="1:38" ht="16.5" customHeight="1" thickBot="1" x14ac:dyDescent="0.25">
      <c r="A120" s="15">
        <v>5</v>
      </c>
      <c r="B120" s="14" t="s">
        <v>34</v>
      </c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67"/>
      <c r="AA120" s="67"/>
      <c r="AB120" s="187"/>
      <c r="AC120" s="1"/>
      <c r="AE120" s="155"/>
      <c r="AL120" s="172"/>
    </row>
    <row r="121" spans="1:38" ht="16.5" customHeight="1" thickBot="1" x14ac:dyDescent="0.25">
      <c r="A121" s="15">
        <v>6</v>
      </c>
      <c r="B121" s="6" t="s">
        <v>33</v>
      </c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68"/>
      <c r="AA121" s="68"/>
      <c r="AB121" s="188"/>
      <c r="AC121" s="1"/>
      <c r="AE121" s="155"/>
      <c r="AL121" s="172"/>
    </row>
    <row r="122" spans="1:38" s="1" customFormat="1" ht="16.5" customHeight="1" x14ac:dyDescent="0.2">
      <c r="A122" s="156"/>
      <c r="B122" s="7" t="s">
        <v>3</v>
      </c>
      <c r="C122" s="133">
        <f t="shared" ref="C122:AB122" si="11">SUM(C119:C121)</f>
        <v>19.2</v>
      </c>
      <c r="D122" s="137">
        <f t="shared" si="11"/>
        <v>24.5</v>
      </c>
      <c r="E122" s="137">
        <f t="shared" si="11"/>
        <v>25.5</v>
      </c>
      <c r="F122" s="137">
        <f>SUM(F119:F121)</f>
        <v>25.5</v>
      </c>
      <c r="G122" s="137">
        <f t="shared" si="11"/>
        <v>22</v>
      </c>
      <c r="H122" s="137">
        <f t="shared" si="11"/>
        <v>26</v>
      </c>
      <c r="I122" s="137">
        <f t="shared" si="11"/>
        <v>27.5</v>
      </c>
      <c r="J122" s="137">
        <f t="shared" si="11"/>
        <v>27.5</v>
      </c>
      <c r="K122" s="137">
        <f t="shared" si="11"/>
        <v>33.5</v>
      </c>
      <c r="L122" s="137">
        <f t="shared" si="11"/>
        <v>36.25</v>
      </c>
      <c r="M122" s="137">
        <f t="shared" si="11"/>
        <v>37.5</v>
      </c>
      <c r="N122" s="137">
        <f>SUM(N119:N121)</f>
        <v>37.5</v>
      </c>
      <c r="O122" s="137">
        <f t="shared" si="11"/>
        <v>49</v>
      </c>
      <c r="P122" s="137">
        <f t="shared" si="11"/>
        <v>87.75</v>
      </c>
      <c r="Q122" s="137">
        <f t="shared" si="11"/>
        <v>17</v>
      </c>
      <c r="R122" s="137">
        <f t="shared" si="11"/>
        <v>19.5</v>
      </c>
      <c r="S122" s="137">
        <f t="shared" si="11"/>
        <v>20.75</v>
      </c>
      <c r="T122" s="137">
        <f t="shared" ref="T122" si="12">SUM(T119:T121)</f>
        <v>20.75</v>
      </c>
      <c r="U122" s="137">
        <f t="shared" si="11"/>
        <v>25</v>
      </c>
      <c r="V122" s="137">
        <f t="shared" si="11"/>
        <v>26</v>
      </c>
      <c r="W122" s="137">
        <f t="shared" si="11"/>
        <v>21.5</v>
      </c>
      <c r="X122" s="137">
        <f>SUM(X119:X121)</f>
        <v>25.5</v>
      </c>
      <c r="Y122" s="137">
        <f t="shared" si="11"/>
        <v>49</v>
      </c>
      <c r="Z122" s="137">
        <f t="shared" si="11"/>
        <v>2.5</v>
      </c>
      <c r="AA122" s="137">
        <f t="shared" si="11"/>
        <v>5.5</v>
      </c>
      <c r="AB122" s="189">
        <f t="shared" si="11"/>
        <v>0.35</v>
      </c>
      <c r="AE122" s="157"/>
      <c r="AL122" s="170"/>
    </row>
    <row r="123" spans="1:38" s="35" customFormat="1" ht="16.5" customHeight="1" x14ac:dyDescent="0.2">
      <c r="A123" s="158"/>
      <c r="B123" s="40" t="s">
        <v>5</v>
      </c>
      <c r="C123" s="134">
        <f t="shared" ref="C123:AB123" si="13">C15*C117</f>
        <v>0</v>
      </c>
      <c r="D123" s="132">
        <f t="shared" si="13"/>
        <v>0</v>
      </c>
      <c r="E123" s="132">
        <f t="shared" si="13"/>
        <v>0</v>
      </c>
      <c r="F123" s="132">
        <f t="shared" si="13"/>
        <v>0</v>
      </c>
      <c r="G123" s="132">
        <f t="shared" si="13"/>
        <v>0</v>
      </c>
      <c r="H123" s="132">
        <f t="shared" si="13"/>
        <v>0</v>
      </c>
      <c r="I123" s="132">
        <f t="shared" si="13"/>
        <v>0</v>
      </c>
      <c r="J123" s="132">
        <f t="shared" si="13"/>
        <v>0</v>
      </c>
      <c r="K123" s="132">
        <f t="shared" si="13"/>
        <v>0</v>
      </c>
      <c r="L123" s="132">
        <f t="shared" si="13"/>
        <v>0</v>
      </c>
      <c r="M123" s="132">
        <f t="shared" si="13"/>
        <v>0</v>
      </c>
      <c r="N123" s="132">
        <f t="shared" si="13"/>
        <v>0</v>
      </c>
      <c r="O123" s="132">
        <f t="shared" si="13"/>
        <v>0</v>
      </c>
      <c r="P123" s="132">
        <f t="shared" si="13"/>
        <v>0</v>
      </c>
      <c r="Q123" s="132">
        <f t="shared" si="13"/>
        <v>0</v>
      </c>
      <c r="R123" s="132">
        <f t="shared" si="13"/>
        <v>0</v>
      </c>
      <c r="S123" s="132">
        <f t="shared" si="13"/>
        <v>0</v>
      </c>
      <c r="T123" s="132">
        <f t="shared" si="13"/>
        <v>0</v>
      </c>
      <c r="U123" s="132">
        <f t="shared" si="13"/>
        <v>0</v>
      </c>
      <c r="V123" s="132">
        <f t="shared" si="13"/>
        <v>0</v>
      </c>
      <c r="W123" s="132">
        <f t="shared" si="13"/>
        <v>0</v>
      </c>
      <c r="X123" s="132">
        <f t="shared" si="13"/>
        <v>0</v>
      </c>
      <c r="Y123" s="132">
        <f t="shared" si="13"/>
        <v>0</v>
      </c>
      <c r="Z123" s="132">
        <f t="shared" si="13"/>
        <v>0</v>
      </c>
      <c r="AA123" s="132">
        <f t="shared" si="13"/>
        <v>0</v>
      </c>
      <c r="AB123" s="194">
        <f t="shared" si="13"/>
        <v>0</v>
      </c>
      <c r="AC123" s="195">
        <f>SUM(C123:AB123)</f>
        <v>0</v>
      </c>
      <c r="AD123" s="196"/>
      <c r="AE123" s="197" t="s">
        <v>54</v>
      </c>
      <c r="AG123" s="175"/>
      <c r="AL123" s="171"/>
    </row>
    <row r="124" spans="1:38" s="35" customFormat="1" ht="15.75" customHeight="1" x14ac:dyDescent="0.2">
      <c r="A124" s="158"/>
      <c r="B124" s="40" t="s">
        <v>4</v>
      </c>
      <c r="C124" s="135">
        <f t="shared" ref="C124:AB124" si="14">C117*C122</f>
        <v>0</v>
      </c>
      <c r="D124" s="138">
        <f t="shared" si="14"/>
        <v>0</v>
      </c>
      <c r="E124" s="138">
        <f t="shared" si="14"/>
        <v>0</v>
      </c>
      <c r="F124" s="138">
        <f t="shared" ref="F124" si="15">F117*F122</f>
        <v>0</v>
      </c>
      <c r="G124" s="138">
        <f t="shared" si="14"/>
        <v>0</v>
      </c>
      <c r="H124" s="138">
        <f t="shared" si="14"/>
        <v>0</v>
      </c>
      <c r="I124" s="138">
        <f t="shared" si="14"/>
        <v>0</v>
      </c>
      <c r="J124" s="138">
        <f t="shared" ref="J124" si="16">J117*J122</f>
        <v>0</v>
      </c>
      <c r="K124" s="138">
        <f t="shared" si="14"/>
        <v>0</v>
      </c>
      <c r="L124" s="138">
        <f t="shared" si="14"/>
        <v>0</v>
      </c>
      <c r="M124" s="138">
        <f t="shared" si="14"/>
        <v>0</v>
      </c>
      <c r="N124" s="138">
        <f t="shared" ref="N124" si="17">N117*N122</f>
        <v>0</v>
      </c>
      <c r="O124" s="138">
        <f t="shared" si="14"/>
        <v>0</v>
      </c>
      <c r="P124" s="138">
        <f t="shared" si="14"/>
        <v>0</v>
      </c>
      <c r="Q124" s="138">
        <f t="shared" si="14"/>
        <v>0</v>
      </c>
      <c r="R124" s="138">
        <f t="shared" si="14"/>
        <v>0</v>
      </c>
      <c r="S124" s="138">
        <f t="shared" si="14"/>
        <v>0</v>
      </c>
      <c r="T124" s="138">
        <f t="shared" ref="T124" si="18">T117*T122</f>
        <v>0</v>
      </c>
      <c r="U124" s="138">
        <f t="shared" si="14"/>
        <v>0</v>
      </c>
      <c r="V124" s="138">
        <f t="shared" si="14"/>
        <v>0</v>
      </c>
      <c r="W124" s="138">
        <f t="shared" si="14"/>
        <v>0</v>
      </c>
      <c r="X124" s="138">
        <f t="shared" si="14"/>
        <v>0</v>
      </c>
      <c r="Y124" s="138">
        <f t="shared" si="14"/>
        <v>0</v>
      </c>
      <c r="Z124" s="138">
        <f t="shared" si="14"/>
        <v>0</v>
      </c>
      <c r="AA124" s="138">
        <f t="shared" si="14"/>
        <v>0</v>
      </c>
      <c r="AB124" s="138">
        <f t="shared" si="14"/>
        <v>0</v>
      </c>
      <c r="AC124" s="198">
        <f>SUM(C124:AB124)</f>
        <v>0</v>
      </c>
      <c r="AD124" s="199"/>
      <c r="AE124" s="200" t="s">
        <v>53</v>
      </c>
      <c r="AG124" s="175"/>
      <c r="AL124" s="171"/>
    </row>
    <row r="125" spans="1:38" s="35" customFormat="1" ht="16.5" customHeight="1" thickBot="1" x14ac:dyDescent="0.25">
      <c r="A125" s="158"/>
      <c r="B125" s="39" t="s">
        <v>7</v>
      </c>
      <c r="C125" s="136">
        <f t="shared" ref="C125:AA125" si="19">C123-C124</f>
        <v>0</v>
      </c>
      <c r="D125" s="139">
        <f t="shared" si="19"/>
        <v>0</v>
      </c>
      <c r="E125" s="139">
        <f t="shared" si="19"/>
        <v>0</v>
      </c>
      <c r="F125" s="139">
        <f t="shared" ref="F125" si="20">F123-F124</f>
        <v>0</v>
      </c>
      <c r="G125" s="139">
        <f t="shared" si="19"/>
        <v>0</v>
      </c>
      <c r="H125" s="139">
        <f t="shared" si="19"/>
        <v>0</v>
      </c>
      <c r="I125" s="139">
        <f t="shared" si="19"/>
        <v>0</v>
      </c>
      <c r="J125" s="139">
        <f t="shared" ref="J125" si="21">J123-J124</f>
        <v>0</v>
      </c>
      <c r="K125" s="139">
        <f t="shared" si="19"/>
        <v>0</v>
      </c>
      <c r="L125" s="139">
        <f t="shared" si="19"/>
        <v>0</v>
      </c>
      <c r="M125" s="139">
        <f t="shared" si="19"/>
        <v>0</v>
      </c>
      <c r="N125" s="139">
        <f>N123-N124</f>
        <v>0</v>
      </c>
      <c r="O125" s="139">
        <f t="shared" si="19"/>
        <v>0</v>
      </c>
      <c r="P125" s="139">
        <f t="shared" si="19"/>
        <v>0</v>
      </c>
      <c r="Q125" s="139">
        <f t="shared" si="19"/>
        <v>0</v>
      </c>
      <c r="R125" s="139">
        <f t="shared" si="19"/>
        <v>0</v>
      </c>
      <c r="S125" s="139">
        <f t="shared" si="19"/>
        <v>0</v>
      </c>
      <c r="T125" s="139">
        <f t="shared" ref="T125" si="22">T123-T124</f>
        <v>0</v>
      </c>
      <c r="U125" s="139">
        <f t="shared" si="19"/>
        <v>0</v>
      </c>
      <c r="V125" s="139">
        <f t="shared" si="19"/>
        <v>0</v>
      </c>
      <c r="W125" s="139">
        <f>W123-W124</f>
        <v>0</v>
      </c>
      <c r="X125" s="139">
        <f>X123-X124</f>
        <v>0</v>
      </c>
      <c r="Y125" s="139">
        <f t="shared" si="19"/>
        <v>0</v>
      </c>
      <c r="Z125" s="139">
        <f t="shared" si="19"/>
        <v>0</v>
      </c>
      <c r="AA125" s="139">
        <f t="shared" si="19"/>
        <v>0</v>
      </c>
      <c r="AB125" s="190">
        <f>AB123+AB124</f>
        <v>0</v>
      </c>
      <c r="AC125" s="213"/>
      <c r="AD125" s="176">
        <f>SUM(C125:AC125)</f>
        <v>0</v>
      </c>
      <c r="AE125" s="192" t="s">
        <v>88</v>
      </c>
      <c r="AL125" s="171"/>
    </row>
    <row r="126" spans="1:38" ht="13.5" thickBot="1" x14ac:dyDescent="0.25">
      <c r="A126" s="15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206"/>
      <c r="U126" s="201"/>
      <c r="V126" s="201"/>
      <c r="W126" s="202" t="s">
        <v>90</v>
      </c>
      <c r="X126" s="214"/>
      <c r="Y126" s="203" t="s">
        <v>91</v>
      </c>
      <c r="Z126" s="204">
        <v>8</v>
      </c>
      <c r="AA126" s="201" t="s">
        <v>92</v>
      </c>
      <c r="AB126" s="205"/>
      <c r="AC126" s="191"/>
      <c r="AD126" s="193">
        <f>X126*8</f>
        <v>0</v>
      </c>
      <c r="AE126" s="177" t="s">
        <v>89</v>
      </c>
      <c r="AF126" s="69"/>
      <c r="AG126" s="69"/>
      <c r="AH126" s="69"/>
      <c r="AI126" s="69"/>
      <c r="AL126" s="155"/>
    </row>
    <row r="127" spans="1:38" ht="16.5" thickTop="1" thickBot="1" x14ac:dyDescent="0.3">
      <c r="A127" s="151"/>
      <c r="B127" s="7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Y127" s="212"/>
      <c r="Z127" s="212"/>
      <c r="AA127" s="212"/>
      <c r="AB127" s="207" t="s">
        <v>87</v>
      </c>
      <c r="AC127" s="90"/>
      <c r="AD127" s="211">
        <f>SUM(AD125:AD126)</f>
        <v>0</v>
      </c>
      <c r="AE127" s="208"/>
      <c r="AF127" s="209"/>
      <c r="AG127" s="210"/>
      <c r="AL127" s="155"/>
    </row>
    <row r="128" spans="1:38" ht="26.25" x14ac:dyDescent="0.4">
      <c r="A128" s="151"/>
      <c r="B128" s="31" t="s">
        <v>94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120"/>
      <c r="AE128" s="120"/>
      <c r="AF128" s="120"/>
      <c r="AG128" s="141"/>
      <c r="AL128" s="155"/>
    </row>
    <row r="129" spans="1:38" ht="15.75" x14ac:dyDescent="0.25">
      <c r="A129" s="151"/>
      <c r="B129" s="23" t="s">
        <v>93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0"/>
      <c r="AE129" s="20"/>
      <c r="AF129" s="20"/>
      <c r="AG129" s="141"/>
      <c r="AL129" s="155"/>
    </row>
    <row r="130" spans="1:38" ht="15" x14ac:dyDescent="0.2">
      <c r="A130" s="151"/>
      <c r="B130" s="24"/>
      <c r="C130" s="32" t="s">
        <v>30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141"/>
      <c r="AL130" s="155"/>
    </row>
    <row r="131" spans="1:38" ht="15" x14ac:dyDescent="0.2">
      <c r="A131" s="151"/>
      <c r="B131" s="24"/>
      <c r="C131" s="32" t="s">
        <v>59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141"/>
      <c r="AL131" s="155"/>
    </row>
    <row r="132" spans="1:38" ht="15" x14ac:dyDescent="0.2">
      <c r="A132" s="151"/>
      <c r="B132" s="24"/>
      <c r="C132" s="32" t="s">
        <v>60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141"/>
      <c r="AL132" s="155"/>
    </row>
    <row r="133" spans="1:38" ht="15" x14ac:dyDescent="0.2">
      <c r="A133" s="151"/>
      <c r="B133" s="24"/>
      <c r="C133" s="32" t="s">
        <v>61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141"/>
      <c r="AL133" s="155"/>
    </row>
    <row r="134" spans="1:38" ht="15" x14ac:dyDescent="0.2">
      <c r="A134" s="151"/>
      <c r="B134" s="24"/>
      <c r="C134" s="32" t="s">
        <v>62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141"/>
      <c r="AL134" s="155"/>
    </row>
    <row r="135" spans="1:38" ht="15" x14ac:dyDescent="0.2">
      <c r="A135" s="151"/>
      <c r="B135" s="24"/>
      <c r="C135" s="32" t="s">
        <v>63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141"/>
      <c r="AL135" s="155"/>
    </row>
    <row r="136" spans="1:38" ht="15" x14ac:dyDescent="0.2">
      <c r="A136" s="151"/>
      <c r="B136" s="24"/>
      <c r="C136" s="32" t="s">
        <v>31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141"/>
      <c r="AL136" s="155"/>
    </row>
    <row r="137" spans="1:38" ht="16.5" thickBot="1" x14ac:dyDescent="0.3">
      <c r="A137" s="159"/>
      <c r="B137" s="160" t="s">
        <v>76</v>
      </c>
      <c r="C137" s="161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3"/>
      <c r="AH137" s="164"/>
      <c r="AI137" s="164"/>
      <c r="AJ137" s="164"/>
      <c r="AK137" s="164"/>
      <c r="AL137" s="165"/>
    </row>
    <row r="139" spans="1:38" x14ac:dyDescent="0.2">
      <c r="Y139" s="141"/>
    </row>
    <row r="140" spans="1:38" x14ac:dyDescent="0.2">
      <c r="Y140" s="141"/>
    </row>
    <row r="141" spans="1:38" x14ac:dyDescent="0.2">
      <c r="Y141" s="141"/>
    </row>
    <row r="142" spans="1:38" x14ac:dyDescent="0.2">
      <c r="Y142" s="141"/>
    </row>
    <row r="143" spans="1:38" x14ac:dyDescent="0.2">
      <c r="Y143" s="141"/>
    </row>
    <row r="144" spans="1:38" x14ac:dyDescent="0.2">
      <c r="Y144" s="141"/>
    </row>
    <row r="145" spans="13:26" x14ac:dyDescent="0.2">
      <c r="Y145" s="141"/>
    </row>
    <row r="148" spans="13:26" ht="67.5" x14ac:dyDescent="0.9">
      <c r="M148" s="42"/>
      <c r="N148" s="42"/>
      <c r="O148" s="55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3:26" ht="18" x14ac:dyDescent="0.25">
      <c r="M149" s="42"/>
      <c r="N149" s="42"/>
      <c r="O149" s="42"/>
      <c r="P149" s="42"/>
      <c r="Q149" s="103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3:26" ht="30" x14ac:dyDescent="0.4">
      <c r="M150" s="42"/>
      <c r="N150" s="42"/>
      <c r="O150" s="42"/>
      <c r="P150" s="42"/>
      <c r="Q150" s="42"/>
      <c r="R150" s="42"/>
      <c r="S150" s="54"/>
      <c r="T150" s="54"/>
      <c r="U150" s="42"/>
      <c r="V150" s="42"/>
      <c r="W150" s="42"/>
      <c r="X150" s="42"/>
      <c r="Y150" s="42"/>
      <c r="Z150" s="42"/>
    </row>
  </sheetData>
  <sheetProtection formatCells="0" formatColumns="0" formatRows="0" insertRows="0"/>
  <protectedRanges>
    <protectedRange sqref="C11 C9" name="Range1_2"/>
    <protectedRange sqref="B111:AA116 C120:AB121 X126" name="Range1_2_1"/>
    <protectedRange sqref="X108:AA108 S109:AA109 B109:Q109 AA107 X107:Y107 B110:AA110" name="Range1_2_2"/>
    <protectedRange sqref="X99:Y106 AA99:AA106 Z99:Z107 AB99:AB116 X17:AB98" name="Range1_1_1"/>
    <protectedRange sqref="C15:AB15" name="Range1_2_4"/>
    <protectedRange sqref="C119" name="Range1_2_1_1"/>
    <protectedRange sqref="B17:B18 B108:Q108 S99:W108 R99:R109 D17:W17 D18:E18 F99:Q107 C17:C98 B19:E107 F18:W98" name="Range1"/>
  </protectedRanges>
  <phoneticPr fontId="0" type="noConversion"/>
  <printOptions gridLines="1"/>
  <pageMargins left="0.36" right="0.2" top="2.41" bottom="0.03" header="0.3" footer="0.26"/>
  <pageSetup scale="51" orientation="landscape" r:id="rId1"/>
  <headerFooter alignWithMargins="0"/>
  <ignoredErrors>
    <ignoredError sqref="U1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80" workbookViewId="0">
      <selection activeCell="N58" sqref="N58"/>
    </sheetView>
  </sheetViews>
  <sheetFormatPr defaultRowHeight="12.75" x14ac:dyDescent="0.2"/>
  <sheetData/>
  <phoneticPr fontId="8" type="noConversion"/>
  <printOptions horizontalCentered="1"/>
  <pageMargins left="0.25" right="0.25" top="0.39" bottom="0.32" header="0.17" footer="0.19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2023 Fundraising SS</vt:lpstr>
      <vt:lpstr>Group Progress Bar Chart</vt:lpstr>
      <vt:lpstr>Sales Pie Chart</vt:lpstr>
      <vt:lpstr>Member Sales Bar Chart</vt:lpstr>
      <vt:lpstr>'2023 Fundraising SS'!Print_Area</vt:lpstr>
    </vt:vector>
  </TitlesOfParts>
  <Company>Mickman Brothers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Riddel</dc:creator>
  <cp:lastModifiedBy>Berthiaume, Brad</cp:lastModifiedBy>
  <cp:lastPrinted>2023-05-12T13:17:45Z</cp:lastPrinted>
  <dcterms:created xsi:type="dcterms:W3CDTF">2000-08-03T01:15:10Z</dcterms:created>
  <dcterms:modified xsi:type="dcterms:W3CDTF">2023-09-07T16:01:10Z</dcterms:modified>
</cp:coreProperties>
</file>