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eb2021\wwwroot\assets\"/>
    </mc:Choice>
  </mc:AlternateContent>
  <xr:revisionPtr revIDLastSave="0" documentId="8_{646A1108-A689-4D53-AFD6-794661F3572D}" xr6:coauthVersionLast="47" xr6:coauthVersionMax="47" xr10:uidLastSave="{00000000-0000-0000-0000-000000000000}"/>
  <bookViews>
    <workbookView xWindow="-120" yWindow="-120" windowWidth="37710" windowHeight="21840" tabRatio="678" activeTab="1" xr2:uid="{00000000-000D-0000-FFFF-FFFF00000000}"/>
  </bookViews>
  <sheets>
    <sheet name="Instructions" sheetId="8" r:id="rId1"/>
    <sheet name="2022 Fundraising SS" sheetId="11" r:id="rId2"/>
    <sheet name="Group Progress Bar Chart" sheetId="12" r:id="rId3"/>
    <sheet name="Sales Pie Chart" sheetId="15" r:id="rId4"/>
    <sheet name="Member Sales Bar Chart" sheetId="13" r:id="rId5"/>
  </sheets>
  <definedNames>
    <definedName name="_xlnm.Print_Area" localSheetId="1">'2022 Fundraising SS'!$B$2:$AE$127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46" i="11" l="1"/>
  <c r="AC46" i="11"/>
  <c r="AD100" i="11"/>
  <c r="AC100" i="11"/>
  <c r="AD99" i="11"/>
  <c r="AC99" i="11"/>
  <c r="AD98" i="11"/>
  <c r="AC98" i="11"/>
  <c r="AD97" i="11"/>
  <c r="AC97" i="11"/>
  <c r="AD96" i="11"/>
  <c r="AC96" i="11"/>
  <c r="AD95" i="11"/>
  <c r="AC95" i="11"/>
  <c r="AD94" i="11"/>
  <c r="AC94" i="11"/>
  <c r="AD93" i="11"/>
  <c r="AC93" i="11"/>
  <c r="AD112" i="11"/>
  <c r="AC112" i="11"/>
  <c r="AD111" i="11"/>
  <c r="AC111" i="11"/>
  <c r="AD110" i="11"/>
  <c r="AC110" i="11"/>
  <c r="AD109" i="11"/>
  <c r="AC109" i="11"/>
  <c r="AD108" i="11"/>
  <c r="AC108" i="11"/>
  <c r="AD107" i="11"/>
  <c r="AC107" i="11"/>
  <c r="AD106" i="11"/>
  <c r="AC106" i="11"/>
  <c r="AD105" i="11"/>
  <c r="AC105" i="11"/>
  <c r="AD104" i="11"/>
  <c r="AC104" i="11"/>
  <c r="AD103" i="11"/>
  <c r="AC103" i="11"/>
  <c r="AD102" i="11"/>
  <c r="AC102" i="11"/>
  <c r="AD101" i="11"/>
  <c r="AC101" i="11"/>
  <c r="AD92" i="11"/>
  <c r="AC92" i="11"/>
  <c r="AD91" i="11"/>
  <c r="AC91" i="11"/>
  <c r="AD90" i="11"/>
  <c r="AC90" i="11"/>
  <c r="AD89" i="11"/>
  <c r="AC89" i="11"/>
  <c r="AD88" i="11"/>
  <c r="AC88" i="11"/>
  <c r="AD87" i="11"/>
  <c r="AC87" i="11"/>
  <c r="AD86" i="11"/>
  <c r="AC86" i="11"/>
  <c r="AD85" i="11"/>
  <c r="AC85" i="11"/>
  <c r="AD84" i="11"/>
  <c r="AC84" i="11"/>
  <c r="AD83" i="11"/>
  <c r="AC83" i="11"/>
  <c r="AD82" i="11"/>
  <c r="AC82" i="11"/>
  <c r="AD81" i="11"/>
  <c r="AC81" i="11"/>
  <c r="AD80" i="11"/>
  <c r="AC80" i="11"/>
  <c r="AD79" i="11"/>
  <c r="AC79" i="11"/>
  <c r="AD78" i="11"/>
  <c r="AC78" i="11"/>
  <c r="AD77" i="11"/>
  <c r="AC77" i="11"/>
  <c r="AD76" i="11"/>
  <c r="AC76" i="11"/>
  <c r="AD75" i="11"/>
  <c r="AC75" i="11"/>
  <c r="AD74" i="11"/>
  <c r="AC74" i="11"/>
  <c r="AD73" i="11"/>
  <c r="AC73" i="11"/>
  <c r="AD72" i="11"/>
  <c r="AC72" i="11"/>
  <c r="AD71" i="11"/>
  <c r="AC71" i="11"/>
  <c r="AD70" i="11"/>
  <c r="AC70" i="11"/>
  <c r="AD69" i="11"/>
  <c r="AC69" i="11"/>
  <c r="AD68" i="11"/>
  <c r="AC68" i="11"/>
  <c r="AD67" i="11"/>
  <c r="AC67" i="11"/>
  <c r="AD66" i="11"/>
  <c r="AC66" i="11"/>
  <c r="AD65" i="11"/>
  <c r="AC65" i="11"/>
  <c r="AD64" i="11"/>
  <c r="AC64" i="11"/>
  <c r="AD53" i="11"/>
  <c r="AC53" i="11"/>
  <c r="AD52" i="11"/>
  <c r="AC52" i="11"/>
  <c r="AD51" i="11"/>
  <c r="AC51" i="11"/>
  <c r="AD50" i="11"/>
  <c r="AC50" i="11"/>
  <c r="AD49" i="11"/>
  <c r="AC49" i="11"/>
  <c r="AD48" i="11"/>
  <c r="AC48" i="11"/>
  <c r="AD47" i="11"/>
  <c r="AC47" i="11"/>
  <c r="AD45" i="11"/>
  <c r="AC45" i="11"/>
  <c r="AD44" i="11"/>
  <c r="AC44" i="11"/>
  <c r="AD43" i="11"/>
  <c r="AC43" i="11"/>
  <c r="AD42" i="11"/>
  <c r="AC42" i="11"/>
  <c r="AD41" i="11"/>
  <c r="AC41" i="11"/>
  <c r="AD40" i="11"/>
  <c r="AC40" i="11"/>
  <c r="AD39" i="11"/>
  <c r="AC39" i="11"/>
  <c r="AD38" i="11"/>
  <c r="AC38" i="11"/>
  <c r="AD37" i="11"/>
  <c r="AC37" i="11"/>
  <c r="AD57" i="11"/>
  <c r="AC57" i="11"/>
  <c r="AD56" i="11"/>
  <c r="AC56" i="11"/>
  <c r="AD55" i="11"/>
  <c r="AC55" i="11"/>
  <c r="AD54" i="11"/>
  <c r="AC54" i="11"/>
  <c r="AD36" i="11"/>
  <c r="AC36" i="11"/>
  <c r="AD35" i="11"/>
  <c r="AC35" i="11"/>
  <c r="AD34" i="11"/>
  <c r="AC34" i="11"/>
  <c r="AD33" i="11"/>
  <c r="AC33" i="11"/>
  <c r="AD32" i="11"/>
  <c r="AC32" i="11"/>
  <c r="N122" i="11"/>
  <c r="X122" i="11"/>
  <c r="W122" i="11"/>
  <c r="D117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W117" i="11"/>
  <c r="W118" i="11" s="1"/>
  <c r="X117" i="11"/>
  <c r="Y117" i="11"/>
  <c r="AA117" i="11"/>
  <c r="AC59" i="11"/>
  <c r="AC60" i="11"/>
  <c r="AC61" i="11"/>
  <c r="AC62" i="11"/>
  <c r="AC63" i="11"/>
  <c r="AC113" i="11"/>
  <c r="AC114" i="11"/>
  <c r="AC115" i="11"/>
  <c r="AC116" i="11"/>
  <c r="W123" i="11" l="1"/>
  <c r="W124" i="11"/>
  <c r="AB117" i="11"/>
  <c r="AD116" i="11"/>
  <c r="AD115" i="11"/>
  <c r="AD114" i="11"/>
  <c r="AD113" i="11"/>
  <c r="AD63" i="11"/>
  <c r="AD62" i="11"/>
  <c r="AD61" i="11"/>
  <c r="AD60" i="11"/>
  <c r="AD59" i="11"/>
  <c r="AD58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W125" i="11" l="1"/>
  <c r="AD117" i="11"/>
  <c r="F123" i="11"/>
  <c r="J123" i="11"/>
  <c r="N123" i="11"/>
  <c r="T118" i="11"/>
  <c r="T122" i="11"/>
  <c r="J122" i="11"/>
  <c r="F122" i="11"/>
  <c r="T123" i="11" l="1"/>
  <c r="J124" i="11"/>
  <c r="J125" i="11" s="1"/>
  <c r="F118" i="11"/>
  <c r="F124" i="11"/>
  <c r="F125" i="11" s="1"/>
  <c r="J118" i="11"/>
  <c r="N118" i="11"/>
  <c r="N124" i="11"/>
  <c r="N125" i="11" s="1"/>
  <c r="T124" i="11"/>
  <c r="AC58" i="11"/>
  <c r="AC31" i="11"/>
  <c r="AC30" i="11"/>
  <c r="AC29" i="11"/>
  <c r="AC28" i="11"/>
  <c r="AC27" i="11"/>
  <c r="AC26" i="11"/>
  <c r="AC25" i="11"/>
  <c r="AC24" i="11"/>
  <c r="AC23" i="11"/>
  <c r="AC21" i="11"/>
  <c r="AC20" i="11"/>
  <c r="AC19" i="11"/>
  <c r="AC18" i="11"/>
  <c r="C10" i="11"/>
  <c r="C12" i="11" s="1"/>
  <c r="X123" i="11"/>
  <c r="V122" i="11"/>
  <c r="C117" i="11"/>
  <c r="C118" i="11" s="1"/>
  <c r="D123" i="11"/>
  <c r="E123" i="11"/>
  <c r="G123" i="11"/>
  <c r="H123" i="11"/>
  <c r="I123" i="11"/>
  <c r="K123" i="11"/>
  <c r="M118" i="11"/>
  <c r="O118" i="11"/>
  <c r="P123" i="11"/>
  <c r="Q123" i="11"/>
  <c r="R123" i="11"/>
  <c r="S123" i="11"/>
  <c r="AA123" i="11"/>
  <c r="AB122" i="11"/>
  <c r="AA122" i="11"/>
  <c r="Z122" i="11"/>
  <c r="Y122" i="11"/>
  <c r="U122" i="11"/>
  <c r="S122" i="11"/>
  <c r="R122" i="11"/>
  <c r="Q122" i="11"/>
  <c r="P122" i="11"/>
  <c r="O122" i="11"/>
  <c r="M122" i="11"/>
  <c r="L122" i="11"/>
  <c r="K122" i="11"/>
  <c r="I122" i="11"/>
  <c r="H122" i="11"/>
  <c r="G122" i="11"/>
  <c r="E122" i="11"/>
  <c r="D122" i="11"/>
  <c r="C122" i="11"/>
  <c r="Y118" i="11"/>
  <c r="U123" i="11"/>
  <c r="AE46" i="11" l="1"/>
  <c r="AE100" i="11"/>
  <c r="AE98" i="11"/>
  <c r="AE96" i="11"/>
  <c r="AE94" i="11"/>
  <c r="AE99" i="11"/>
  <c r="AE97" i="11"/>
  <c r="AE95" i="11"/>
  <c r="AE93" i="11"/>
  <c r="AE112" i="11"/>
  <c r="AE110" i="11"/>
  <c r="AE108" i="11"/>
  <c r="AE106" i="11"/>
  <c r="AE104" i="11"/>
  <c r="AE102" i="11"/>
  <c r="AE91" i="11"/>
  <c r="AE89" i="11"/>
  <c r="AE87" i="11"/>
  <c r="AE85" i="11"/>
  <c r="AE83" i="11"/>
  <c r="AE81" i="11"/>
  <c r="AE79" i="11"/>
  <c r="AE77" i="11"/>
  <c r="AE75" i="11"/>
  <c r="AE73" i="11"/>
  <c r="AE71" i="11"/>
  <c r="AE69" i="11"/>
  <c r="AE67" i="11"/>
  <c r="AE65" i="11"/>
  <c r="AE111" i="11"/>
  <c r="AE109" i="11"/>
  <c r="AE107" i="11"/>
  <c r="AE105" i="11"/>
  <c r="AE103" i="11"/>
  <c r="AE101" i="11"/>
  <c r="AE92" i="11"/>
  <c r="AE90" i="11"/>
  <c r="AE88" i="11"/>
  <c r="AE86" i="11"/>
  <c r="AE84" i="11"/>
  <c r="AE82" i="11"/>
  <c r="AE80" i="11"/>
  <c r="AE78" i="11"/>
  <c r="AE76" i="11"/>
  <c r="AE74" i="11"/>
  <c r="AE72" i="11"/>
  <c r="AE70" i="11"/>
  <c r="AE68" i="11"/>
  <c r="AE66" i="11"/>
  <c r="AE64" i="11"/>
  <c r="AE53" i="11"/>
  <c r="AE51" i="11"/>
  <c r="AE49" i="11"/>
  <c r="AE47" i="11"/>
  <c r="AE44" i="11"/>
  <c r="AE42" i="11"/>
  <c r="AE40" i="11"/>
  <c r="AE38" i="11"/>
  <c r="AE48" i="11"/>
  <c r="AE37" i="11"/>
  <c r="AE50" i="11"/>
  <c r="AE52" i="11"/>
  <c r="AE45" i="11"/>
  <c r="AE41" i="11"/>
  <c r="AE39" i="11"/>
  <c r="AE43" i="11"/>
  <c r="AE36" i="11"/>
  <c r="AE57" i="11"/>
  <c r="AE34" i="11"/>
  <c r="AE54" i="11"/>
  <c r="AE33" i="11"/>
  <c r="AE55" i="11"/>
  <c r="AE32" i="11"/>
  <c r="AE56" i="11"/>
  <c r="AE35" i="11"/>
  <c r="AC17" i="11"/>
  <c r="AE17" i="11"/>
  <c r="AE30" i="11"/>
  <c r="AE116" i="11"/>
  <c r="AE58" i="11"/>
  <c r="AE21" i="11"/>
  <c r="AE24" i="11"/>
  <c r="AE60" i="11"/>
  <c r="AE62" i="11"/>
  <c r="AE26" i="11"/>
  <c r="AE113" i="11"/>
  <c r="AE29" i="11"/>
  <c r="AE20" i="11"/>
  <c r="AE59" i="11"/>
  <c r="AE25" i="11"/>
  <c r="AE63" i="11"/>
  <c r="AE28" i="11"/>
  <c r="AE115" i="11"/>
  <c r="AE18" i="11"/>
  <c r="AE31" i="11"/>
  <c r="AE23" i="11"/>
  <c r="AE19" i="11"/>
  <c r="AE114" i="11"/>
  <c r="AE61" i="11"/>
  <c r="AE27" i="11"/>
  <c r="AE22" i="11"/>
  <c r="Z117" i="11"/>
  <c r="Z124" i="11" s="1"/>
  <c r="AC22" i="11"/>
  <c r="T125" i="11"/>
  <c r="M123" i="11"/>
  <c r="M124" i="11"/>
  <c r="E124" i="11"/>
  <c r="E125" i="11" s="1"/>
  <c r="E118" i="11"/>
  <c r="L124" i="11"/>
  <c r="G124" i="11"/>
  <c r="G125" i="11" s="1"/>
  <c r="S118" i="11"/>
  <c r="H118" i="11"/>
  <c r="Y123" i="11"/>
  <c r="C124" i="11"/>
  <c r="K124" i="11"/>
  <c r="K125" i="11" s="1"/>
  <c r="L123" i="11"/>
  <c r="X124" i="11"/>
  <c r="X125" i="11" s="1"/>
  <c r="Y124" i="11"/>
  <c r="L118" i="11"/>
  <c r="V124" i="11"/>
  <c r="U124" i="11"/>
  <c r="U125" i="11" s="1"/>
  <c r="I124" i="11"/>
  <c r="I125" i="11" s="1"/>
  <c r="U118" i="11"/>
  <c r="S124" i="11"/>
  <c r="S125" i="11" s="1"/>
  <c r="G118" i="11"/>
  <c r="K118" i="11"/>
  <c r="Q118" i="11"/>
  <c r="Q124" i="11"/>
  <c r="Q125" i="11" s="1"/>
  <c r="AB124" i="11"/>
  <c r="AA124" i="11"/>
  <c r="AA125" i="11" s="1"/>
  <c r="X118" i="11"/>
  <c r="R118" i="11"/>
  <c r="R124" i="11"/>
  <c r="R125" i="11" s="1"/>
  <c r="P124" i="11"/>
  <c r="P125" i="11" s="1"/>
  <c r="P118" i="11"/>
  <c r="O124" i="11"/>
  <c r="V123" i="11"/>
  <c r="I118" i="11"/>
  <c r="D124" i="11"/>
  <c r="D125" i="11" s="1"/>
  <c r="C123" i="11"/>
  <c r="D118" i="11"/>
  <c r="V118" i="11"/>
  <c r="O123" i="11"/>
  <c r="H124" i="11"/>
  <c r="AC117" i="11" l="1"/>
  <c r="AE117" i="11"/>
  <c r="G9" i="11" s="1"/>
  <c r="H125" i="11"/>
  <c r="AC124" i="11"/>
  <c r="M125" i="11"/>
  <c r="L125" i="11"/>
  <c r="Y125" i="11"/>
  <c r="V125" i="11"/>
  <c r="C125" i="11"/>
  <c r="AB123" i="11"/>
  <c r="AB125" i="11" s="1"/>
  <c r="G10" i="11"/>
  <c r="G12" i="11" s="1"/>
  <c r="Z123" i="11"/>
  <c r="Z125" i="11" s="1"/>
  <c r="O125" i="11"/>
  <c r="AC123" i="11" l="1"/>
  <c r="AC125" i="11"/>
</calcChain>
</file>

<file path=xl/sharedStrings.xml><?xml version="1.0" encoding="utf-8"?>
<sst xmlns="http://schemas.openxmlformats.org/spreadsheetml/2006/main" count="97" uniqueCount="95">
  <si>
    <t>Your Product Cost</t>
  </si>
  <si>
    <t xml:space="preserve">Total </t>
  </si>
  <si>
    <t>Member</t>
  </si>
  <si>
    <t>Total Costs per Product</t>
  </si>
  <si>
    <t>Group Total Costs</t>
  </si>
  <si>
    <t>Group Total Sales</t>
  </si>
  <si>
    <t>Greens</t>
  </si>
  <si>
    <t>Group Profits</t>
  </si>
  <si>
    <t>Products</t>
  </si>
  <si>
    <t>Total Products Sold</t>
  </si>
  <si>
    <t xml:space="preserve">Profit $$ Goal: </t>
  </si>
  <si>
    <t>TOTAL FUNDRAISING</t>
  </si>
  <si>
    <t># of Members:</t>
  </si>
  <si>
    <t>Enter values that correspond to your group's fundraiser in pink cells</t>
  </si>
  <si>
    <t xml:space="preserve">           - Selling Prices</t>
  </si>
  <si>
    <t xml:space="preserve">           - Shipping Costs</t>
  </si>
  <si>
    <t xml:space="preserve">           - Fundraiser $$ Profit Goal</t>
  </si>
  <si>
    <t xml:space="preserve">           - # of Members Selling</t>
  </si>
  <si>
    <t xml:space="preserve">           - Greenzit Costs (if applicable)</t>
  </si>
  <si>
    <t>As members report sales, enter the # of items sold in the appropriate cells.</t>
  </si>
  <si>
    <t>Moniter the progress of your fundraiser using the Charts provided</t>
  </si>
  <si>
    <t>Your Selling Price</t>
  </si>
  <si>
    <t>Profit</t>
  </si>
  <si>
    <t>(see instructions below)</t>
  </si>
  <si>
    <t>Unit Sales Goal per member</t>
  </si>
  <si>
    <t>Unit Sales
per</t>
  </si>
  <si>
    <t>$$ Sales
per</t>
  </si>
  <si>
    <t>earned                  per</t>
  </si>
  <si>
    <t>BENEFITS OF USING THE FUNDRAISING TALLY SHEET:</t>
  </si>
  <si>
    <t>2.  This tool makes it easy to view your group's Total Product Sales, Costs and Profits!</t>
  </si>
  <si>
    <t xml:space="preserve">4.  This spreadsheet contains the information you will need to complete your Guesstimate, Final order, and your HGP Organizational Order Form. </t>
  </si>
  <si>
    <t>1. Enter each of your members' names</t>
  </si>
  <si>
    <t>7. You're ready to go! Record your members' sales to track the progress of your fundraiser!</t>
  </si>
  <si>
    <r>
      <t xml:space="preserve">Total Units Sales Goal 
</t>
    </r>
    <r>
      <rPr>
        <i/>
        <sz val="9"/>
        <rFont val="Arial"/>
        <family val="2"/>
      </rPr>
      <t>(assumes $5 profit per unit sold)</t>
    </r>
  </si>
  <si>
    <t>Insert Greenzit cost (if applicable)</t>
  </si>
  <si>
    <r>
      <t xml:space="preserve">Shipping Cost </t>
    </r>
    <r>
      <rPr>
        <sz val="8"/>
        <rFont val="Arial"/>
        <family val="2"/>
      </rPr>
      <t>(if applicable)</t>
    </r>
  </si>
  <si>
    <t>Items Sold</t>
  </si>
  <si>
    <t>We are more than happy to answer any questions!  Please call (800) 446-4229 with any questions.</t>
  </si>
  <si>
    <t xml:space="preserve">
Fundraising 
Results</t>
  </si>
  <si>
    <t xml:space="preserve">
(Next 
Column)</t>
  </si>
  <si>
    <t>Case Quanities To Order</t>
  </si>
  <si>
    <t>Members' Names</t>
  </si>
  <si>
    <t>3.  Track Progress towards your Fundraising Goals with the Bar Charts included in this tool (see tabs below).  These are a great motivational tools for your members.</t>
  </si>
  <si>
    <t>25" Classic Wreath</t>
  </si>
  <si>
    <t>25" Victorian Wreath</t>
  </si>
  <si>
    <t>28" Classic Wreath</t>
  </si>
  <si>
    <t>28" Victorian Wreath</t>
  </si>
  <si>
    <t>36" Classic Wreath</t>
  </si>
  <si>
    <t>36" Victorian Vreath</t>
  </si>
  <si>
    <t>48" Classic Wreath</t>
  </si>
  <si>
    <t>60" Classic Wreath</t>
  </si>
  <si>
    <t>Classic                          Spray</t>
  </si>
  <si>
    <t>Victorian Spray</t>
  </si>
  <si>
    <t>Cranberry Splash Spray</t>
  </si>
  <si>
    <t>25' Garlands</t>
  </si>
  <si>
    <t>50'  Garlands</t>
  </si>
  <si>
    <t>EZ Hanger</t>
  </si>
  <si>
    <t>LED Light Sets</t>
  </si>
  <si>
    <t>Decorator Bags</t>
  </si>
  <si>
    <t>Ttl Costs</t>
  </si>
  <si>
    <t>Ttl Sales</t>
  </si>
  <si>
    <t>PROFIT</t>
  </si>
  <si>
    <t>25" Cranberry Splash Wreath</t>
  </si>
  <si>
    <t>28" Cranberry Splash Wreath</t>
  </si>
  <si>
    <t>36" Cranberry Splash Wreath</t>
  </si>
  <si>
    <t>Fundraiser Summary</t>
  </si>
  <si>
    <t>SAMPLE FORM</t>
  </si>
  <si>
    <r>
      <t>HOW TO USE YOUR FUNDRAISING TALLY SHEET:</t>
    </r>
    <r>
      <rPr>
        <b/>
        <sz val="20"/>
        <rFont val="Arial"/>
        <family val="2"/>
      </rPr>
      <t xml:space="preserve">  </t>
    </r>
  </si>
  <si>
    <t>NOTE: Please replace values in pink cells with values that correspond to your organizations costs &amp; Prices. Do not delete any rows or columns, this will render your formulas inneffective.</t>
  </si>
  <si>
    <t>2. Enter your Profit $$ Sales Goal (Cell 2C)</t>
  </si>
  <si>
    <t>3. Enter the # of members selling (Cell 3C)</t>
  </si>
  <si>
    <t>4. Enter your Selling Prices (Line 9)</t>
  </si>
  <si>
    <t>5. Enter the Shipping Costs for your zone (if applicable) (Line 39)</t>
  </si>
  <si>
    <t>6. Enter your Greenzit costs (if applicable) - (Line 40)</t>
  </si>
  <si>
    <t xml:space="preserve">          In some cases, this quantity will be more than your members have 'pre-sold'. Over all the decades thousands of groups have been using our</t>
  </si>
  <si>
    <t xml:space="preserve">          Tradtitional Program, few have had any problem selling these additional items. This is due to the likelyhood that your customers will request</t>
  </si>
  <si>
    <t xml:space="preserve">          to purchase more items than they have pre-ordered. In most cases, our customers wish they had ordered more cases than they origonally requested.</t>
  </si>
  <si>
    <t xml:space="preserve">          If you still have a few items left over, brainstorm with your membes to request a 'sale event' at church, school or local business that can use them as gifts.</t>
  </si>
  <si>
    <t xml:space="preserve">Average </t>
  </si>
  <si>
    <t>Total Units sold</t>
  </si>
  <si>
    <t>25" Wintergreen Wreath</t>
  </si>
  <si>
    <t>28" Wintergreen Wreath</t>
  </si>
  <si>
    <t>36" Wintergreen Wreath</t>
  </si>
  <si>
    <t>Winter-green Spray</t>
  </si>
  <si>
    <t>Table Top Christmas Tree</t>
  </si>
  <si>
    <t>Items sold per Member</t>
  </si>
  <si>
    <t>NOTE #2: If using this sheet as a basis for filling out your FINAL ORDER FORM, use Line #43 which has the case quantities needed for ordering. All items Traditional Program Products need to be ordered in case quantities.</t>
  </si>
  <si>
    <t>NOTE: As you know, all Traditional Program Products need to be ordered in case quantities, the values in Row #43.</t>
  </si>
  <si>
    <t>2022 Fundraising Tally Spreadsheet</t>
  </si>
  <si>
    <t>15' Garlands</t>
  </si>
  <si>
    <t>Ciana Center - piece</t>
  </si>
  <si>
    <t>1.  This is an excellent tool for managing and tracking your Group's progress towards its 2022 Fundraising Goal!</t>
  </si>
  <si>
    <t>My Group's 2022 Fundraising Goals:</t>
  </si>
  <si>
    <t>Instructions for using the 2022 Fundraising Tally Spreadsheet</t>
  </si>
  <si>
    <t>Clear the white area with the order numbers &amp; the members names in the 2022 Fundraising Spreadsheet (see tabs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</si>
</sst>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b/>
      <u/>
      <sz val="20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7.75"/>
      <name val="Arial"/>
      <family val="2"/>
    </font>
    <font>
      <b/>
      <sz val="7.75"/>
      <name val="Arial"/>
      <family val="2"/>
    </font>
    <font>
      <i/>
      <sz val="9"/>
      <name val="Arial"/>
      <family val="2"/>
    </font>
    <font>
      <b/>
      <sz val="24"/>
      <name val="Arial"/>
      <family val="2"/>
    </font>
    <font>
      <b/>
      <sz val="54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28"/>
      <color rgb="FFFF0000"/>
      <name val="Arial"/>
      <family val="2"/>
    </font>
    <font>
      <b/>
      <sz val="3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6" fillId="0" borderId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Border="1"/>
    <xf numFmtId="44" fontId="2" fillId="2" borderId="0" xfId="0" applyNumberFormat="1" applyFont="1" applyFill="1" applyBorder="1"/>
    <xf numFmtId="0" fontId="7" fillId="3" borderId="1" xfId="0" applyFont="1" applyFill="1" applyBorder="1" applyAlignment="1">
      <alignment horizontal="center"/>
    </xf>
    <xf numFmtId="44" fontId="1" fillId="0" borderId="0" xfId="1" applyBorder="1"/>
    <xf numFmtId="0" fontId="2" fillId="5" borderId="4" xfId="0" applyFont="1" applyFill="1" applyBorder="1"/>
    <xf numFmtId="0" fontId="2" fillId="4" borderId="4" xfId="0" applyFont="1" applyFill="1" applyBorder="1"/>
    <xf numFmtId="0" fontId="2" fillId="0" borderId="4" xfId="0" applyFont="1" applyBorder="1"/>
    <xf numFmtId="0" fontId="0" fillId="0" borderId="0" xfId="0" applyFill="1" applyBorder="1"/>
    <xf numFmtId="44" fontId="5" fillId="5" borderId="2" xfId="1" applyFont="1" applyFill="1" applyBorder="1"/>
    <xf numFmtId="44" fontId="5" fillId="5" borderId="3" xfId="1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37" fontId="7" fillId="3" borderId="7" xfId="0" applyNumberFormat="1" applyFont="1" applyFill="1" applyBorder="1"/>
    <xf numFmtId="0" fontId="6" fillId="5" borderId="4" xfId="0" applyFont="1" applyFill="1" applyBorder="1"/>
    <xf numFmtId="0" fontId="0" fillId="5" borderId="8" xfId="0" applyFill="1" applyBorder="1" applyAlignment="1">
      <alignment horizontal="center" wrapText="1"/>
    </xf>
    <xf numFmtId="0" fontId="6" fillId="0" borderId="0" xfId="0" applyFont="1" applyFill="1" applyBorder="1"/>
    <xf numFmtId="37" fontId="7" fillId="3" borderId="3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0" fillId="2" borderId="0" xfId="0" applyFill="1" applyBorder="1"/>
    <xf numFmtId="0" fontId="10" fillId="0" borderId="9" xfId="0" applyFont="1" applyFill="1" applyBorder="1" applyAlignment="1">
      <alignment horizontal="left"/>
    </xf>
    <xf numFmtId="0" fontId="0" fillId="0" borderId="0" xfId="0" applyFill="1"/>
    <xf numFmtId="0" fontId="0" fillId="5" borderId="0" xfId="0" applyFill="1" applyBorder="1"/>
    <xf numFmtId="44" fontId="1" fillId="5" borderId="0" xfId="1" applyFill="1" applyBorder="1"/>
    <xf numFmtId="44" fontId="1" fillId="5" borderId="13" xfId="1" applyFill="1" applyBorder="1"/>
    <xf numFmtId="0" fontId="9" fillId="5" borderId="15" xfId="0" applyFont="1" applyFill="1" applyBorder="1"/>
    <xf numFmtId="0" fontId="0" fillId="5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" xfId="0" applyFill="1" applyBorder="1"/>
    <xf numFmtId="0" fontId="0" fillId="4" borderId="16" xfId="0" applyFill="1" applyBorder="1"/>
    <xf numFmtId="0" fontId="0" fillId="4" borderId="17" xfId="0" applyFill="1" applyBorder="1"/>
    <xf numFmtId="44" fontId="2" fillId="0" borderId="0" xfId="1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2" fillId="5" borderId="19" xfId="0" applyFont="1" applyFill="1" applyBorder="1"/>
    <xf numFmtId="0" fontId="14" fillId="5" borderId="0" xfId="0" applyFont="1" applyFill="1" applyBorder="1"/>
    <xf numFmtId="0" fontId="14" fillId="4" borderId="0" xfId="0" applyFont="1" applyFill="1" applyBorder="1"/>
    <xf numFmtId="44" fontId="7" fillId="3" borderId="21" xfId="0" applyNumberFormat="1" applyFont="1" applyFill="1" applyBorder="1"/>
    <xf numFmtId="0" fontId="16" fillId="0" borderId="0" xfId="0" applyFont="1" applyFill="1" applyBorder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0" borderId="0" xfId="0" applyFont="1"/>
    <xf numFmtId="0" fontId="4" fillId="0" borderId="0" xfId="0" applyFont="1" applyBorder="1"/>
    <xf numFmtId="0" fontId="4" fillId="0" borderId="0" xfId="0" applyFont="1"/>
    <xf numFmtId="0" fontId="16" fillId="3" borderId="22" xfId="0" applyFont="1" applyFill="1" applyBorder="1"/>
    <xf numFmtId="0" fontId="16" fillId="4" borderId="4" xfId="0" applyFont="1" applyFill="1" applyBorder="1"/>
    <xf numFmtId="44" fontId="17" fillId="4" borderId="18" xfId="1" applyFont="1" applyFill="1" applyBorder="1" applyAlignment="1">
      <alignment horizontal="centerContinuous"/>
    </xf>
    <xf numFmtId="0" fontId="4" fillId="5" borderId="25" xfId="0" applyFont="1" applyFill="1" applyBorder="1" applyAlignment="1">
      <alignment horizontal="center" wrapText="1"/>
    </xf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1" fillId="0" borderId="27" xfId="0" applyFont="1" applyFill="1" applyBorder="1" applyAlignment="1">
      <alignment horizontal="centerContinuous"/>
    </xf>
    <xf numFmtId="0" fontId="11" fillId="0" borderId="27" xfId="0" applyFont="1" applyFill="1" applyBorder="1" applyAlignment="1">
      <alignment horizontal="center" wrapText="1"/>
    </xf>
    <xf numFmtId="1" fontId="11" fillId="0" borderId="5" xfId="0" applyNumberFormat="1" applyFont="1" applyFill="1" applyBorder="1" applyAlignment="1">
      <alignment horizontal="centerContinuous"/>
    </xf>
    <xf numFmtId="0" fontId="11" fillId="3" borderId="0" xfId="0" applyFont="1" applyFill="1" applyBorder="1" applyAlignment="1">
      <alignment horizontal="center" vertical="justify"/>
    </xf>
    <xf numFmtId="0" fontId="4" fillId="5" borderId="9" xfId="0" applyFont="1" applyFill="1" applyBorder="1" applyAlignment="1">
      <alignment horizontal="center" wrapText="1"/>
    </xf>
    <xf numFmtId="0" fontId="11" fillId="5" borderId="27" xfId="0" applyFont="1" applyFill="1" applyBorder="1"/>
    <xf numFmtId="0" fontId="11" fillId="3" borderId="5" xfId="0" applyFont="1" applyFill="1" applyBorder="1"/>
    <xf numFmtId="0" fontId="11" fillId="0" borderId="25" xfId="0" applyFont="1" applyFill="1" applyBorder="1" applyAlignment="1">
      <alignment horizontal="centerContinuous"/>
    </xf>
    <xf numFmtId="0" fontId="11" fillId="0" borderId="25" xfId="0" applyFont="1" applyFill="1" applyBorder="1" applyAlignment="1">
      <alignment horizontal="center" wrapText="1"/>
    </xf>
    <xf numFmtId="1" fontId="11" fillId="0" borderId="29" xfId="0" applyNumberFormat="1" applyFont="1" applyFill="1" applyBorder="1" applyAlignment="1">
      <alignment horizontal="centerContinuous"/>
    </xf>
    <xf numFmtId="0" fontId="2" fillId="7" borderId="11" xfId="0" applyFont="1" applyFill="1" applyBorder="1" applyAlignment="1">
      <alignment horizontal="centerContinuous"/>
    </xf>
    <xf numFmtId="0" fontId="19" fillId="0" borderId="0" xfId="0" applyFont="1" applyBorder="1" applyAlignment="1">
      <alignment horizontal="centerContinuous"/>
    </xf>
    <xf numFmtId="0" fontId="20" fillId="0" borderId="0" xfId="0" applyFont="1" applyFill="1" applyBorder="1"/>
    <xf numFmtId="7" fontId="7" fillId="3" borderId="10" xfId="0" applyNumberFormat="1" applyFont="1" applyFill="1" applyBorder="1" applyAlignment="1">
      <alignment horizontal="center"/>
    </xf>
    <xf numFmtId="7" fontId="16" fillId="3" borderId="30" xfId="0" applyNumberFormat="1" applyFont="1" applyFill="1" applyBorder="1" applyAlignment="1">
      <alignment horizontal="center" vertical="justify"/>
    </xf>
    <xf numFmtId="7" fontId="7" fillId="3" borderId="30" xfId="0" applyNumberFormat="1" applyFont="1" applyFill="1" applyBorder="1" applyAlignment="1">
      <alignment horizontal="center"/>
    </xf>
    <xf numFmtId="7" fontId="0" fillId="2" borderId="7" xfId="0" applyNumberFormat="1" applyFill="1" applyBorder="1"/>
    <xf numFmtId="7" fontId="0" fillId="3" borderId="28" xfId="0" applyNumberFormat="1" applyFill="1" applyBorder="1"/>
    <xf numFmtId="7" fontId="0" fillId="3" borderId="31" xfId="0" applyNumberFormat="1" applyFill="1" applyBorder="1"/>
    <xf numFmtId="7" fontId="0" fillId="0" borderId="0" xfId="0" applyNumberFormat="1"/>
    <xf numFmtId="37" fontId="21" fillId="2" borderId="3" xfId="1" applyNumberFormat="1" applyFont="1" applyFill="1" applyBorder="1" applyAlignment="1">
      <alignment horizontal="centerContinuous"/>
    </xf>
    <xf numFmtId="37" fontId="21" fillId="0" borderId="3" xfId="1" applyNumberFormat="1" applyFont="1" applyBorder="1"/>
    <xf numFmtId="37" fontId="21" fillId="0" borderId="2" xfId="1" applyNumberFormat="1" applyFont="1" applyBorder="1"/>
    <xf numFmtId="37" fontId="21" fillId="6" borderId="25" xfId="1" applyNumberFormat="1" applyFont="1" applyFill="1" applyBorder="1"/>
    <xf numFmtId="44" fontId="5" fillId="8" borderId="3" xfId="1" applyFont="1" applyFill="1" applyBorder="1"/>
    <xf numFmtId="0" fontId="5" fillId="8" borderId="3" xfId="0" applyFont="1" applyFill="1" applyBorder="1"/>
    <xf numFmtId="44" fontId="21" fillId="0" borderId="0" xfId="1" applyFont="1" applyBorder="1"/>
    <xf numFmtId="0" fontId="11" fillId="3" borderId="33" xfId="0" applyFont="1" applyFill="1" applyBorder="1" applyAlignment="1">
      <alignment horizontal="center" vertical="justify" wrapText="1"/>
    </xf>
    <xf numFmtId="44" fontId="7" fillId="3" borderId="0" xfId="0" applyNumberFormat="1" applyFont="1" applyFill="1" applyBorder="1"/>
    <xf numFmtId="37" fontId="7" fillId="3" borderId="0" xfId="0" applyNumberFormat="1" applyFont="1" applyFill="1" applyBorder="1"/>
    <xf numFmtId="0" fontId="2" fillId="6" borderId="34" xfId="0" applyFont="1" applyFill="1" applyBorder="1"/>
    <xf numFmtId="0" fontId="4" fillId="4" borderId="35" xfId="0" applyFont="1" applyFill="1" applyBorder="1"/>
    <xf numFmtId="37" fontId="7" fillId="9" borderId="3" xfId="1" applyNumberFormat="1" applyFont="1" applyFill="1" applyBorder="1"/>
    <xf numFmtId="37" fontId="7" fillId="9" borderId="21" xfId="1" applyNumberFormat="1" applyFont="1" applyFill="1" applyBorder="1"/>
    <xf numFmtId="0" fontId="0" fillId="5" borderId="9" xfId="0" applyFill="1" applyBorder="1" applyAlignment="1">
      <alignment horizontal="center" wrapText="1"/>
    </xf>
    <xf numFmtId="0" fontId="6" fillId="5" borderId="39" xfId="0" applyFont="1" applyFill="1" applyBorder="1" applyAlignment="1">
      <alignment horizontal="right"/>
    </xf>
    <xf numFmtId="0" fontId="5" fillId="5" borderId="31" xfId="0" applyFont="1" applyFill="1" applyBorder="1" applyAlignment="1">
      <alignment horizontal="center"/>
    </xf>
    <xf numFmtId="0" fontId="23" fillId="0" borderId="0" xfId="0" applyFont="1" applyFill="1" applyBorder="1"/>
    <xf numFmtId="0" fontId="9" fillId="7" borderId="40" xfId="0" applyFont="1" applyFill="1" applyBorder="1" applyAlignment="1">
      <alignment horizontal="centerContinuous"/>
    </xf>
    <xf numFmtId="0" fontId="13" fillId="10" borderId="9" xfId="0" applyFont="1" applyFill="1" applyBorder="1" applyAlignment="1"/>
    <xf numFmtId="0" fontId="11" fillId="10" borderId="41" xfId="0" applyFont="1" applyFill="1" applyBorder="1"/>
    <xf numFmtId="0" fontId="11" fillId="10" borderId="42" xfId="0" applyFont="1" applyFill="1" applyBorder="1"/>
    <xf numFmtId="0" fontId="11" fillId="3" borderId="1" xfId="0" applyFont="1" applyFill="1" applyBorder="1" applyAlignment="1">
      <alignment horizontal="center"/>
    </xf>
    <xf numFmtId="1" fontId="11" fillId="5" borderId="3" xfId="0" applyNumberFormat="1" applyFont="1" applyFill="1" applyBorder="1" applyAlignment="1">
      <alignment horizontal="centerContinuous"/>
    </xf>
    <xf numFmtId="44" fontId="4" fillId="4" borderId="44" xfId="2" applyFont="1" applyFill="1" applyBorder="1" applyProtection="1">
      <protection locked="0"/>
    </xf>
    <xf numFmtId="44" fontId="4" fillId="4" borderId="45" xfId="2" applyFont="1" applyFill="1" applyBorder="1" applyProtection="1">
      <protection locked="0"/>
    </xf>
    <xf numFmtId="0" fontId="17" fillId="4" borderId="46" xfId="0" applyFont="1" applyFill="1" applyBorder="1" applyAlignment="1">
      <alignment horizontal="centerContinuous"/>
    </xf>
    <xf numFmtId="0" fontId="16" fillId="7" borderId="2" xfId="3" applyFont="1" applyFill="1" applyBorder="1" applyAlignment="1">
      <alignment horizontal="center" vertical="justify"/>
    </xf>
    <xf numFmtId="0" fontId="16" fillId="7" borderId="3" xfId="3" applyFont="1" applyFill="1" applyBorder="1" applyAlignment="1">
      <alignment horizontal="center" vertical="justify"/>
    </xf>
    <xf numFmtId="44" fontId="14" fillId="4" borderId="12" xfId="2" applyFont="1" applyFill="1" applyBorder="1"/>
    <xf numFmtId="44" fontId="14" fillId="4" borderId="29" xfId="2" applyFont="1" applyFill="1" applyBorder="1"/>
    <xf numFmtId="44" fontId="17" fillId="7" borderId="27" xfId="2" applyFont="1" applyFill="1" applyBorder="1" applyAlignment="1">
      <alignment horizontal="centerContinuous"/>
    </xf>
    <xf numFmtId="0" fontId="26" fillId="7" borderId="5" xfId="3" applyFill="1" applyBorder="1" applyAlignment="1">
      <alignment horizontal="centerContinuous"/>
    </xf>
    <xf numFmtId="44" fontId="6" fillId="7" borderId="25" xfId="2" applyFont="1" applyFill="1" applyBorder="1" applyAlignment="1">
      <alignment horizontal="centerContinuous"/>
    </xf>
    <xf numFmtId="0" fontId="26" fillId="7" borderId="29" xfId="3" applyFill="1" applyBorder="1" applyAlignment="1">
      <alignment horizontal="centerContinuous"/>
    </xf>
    <xf numFmtId="0" fontId="16" fillId="7" borderId="47" xfId="3" applyFont="1" applyFill="1" applyBorder="1" applyAlignment="1">
      <alignment horizontal="center" vertical="justify"/>
    </xf>
    <xf numFmtId="37" fontId="5" fillId="2" borderId="47" xfId="1" applyNumberFormat="1" applyFont="1" applyFill="1" applyBorder="1" applyAlignment="1">
      <alignment horizontal="centerContinuous"/>
    </xf>
    <xf numFmtId="37" fontId="21" fillId="0" borderId="47" xfId="1" applyNumberFormat="1" applyFont="1" applyBorder="1"/>
    <xf numFmtId="1" fontId="11" fillId="3" borderId="5" xfId="0" applyNumberFormat="1" applyFont="1" applyFill="1" applyBorder="1"/>
    <xf numFmtId="0" fontId="2" fillId="7" borderId="40" xfId="0" applyFont="1" applyFill="1" applyBorder="1" applyAlignment="1">
      <alignment horizontal="centerContinuous"/>
    </xf>
    <xf numFmtId="0" fontId="7" fillId="3" borderId="48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37" fontId="21" fillId="2" borderId="2" xfId="1" applyNumberFormat="1" applyFont="1" applyFill="1" applyBorder="1" applyAlignment="1">
      <alignment horizontal="centerContinuous"/>
    </xf>
    <xf numFmtId="0" fontId="2" fillId="7" borderId="43" xfId="0" applyFont="1" applyFill="1" applyBorder="1" applyAlignment="1">
      <alignment horizontal="centerContinuous"/>
    </xf>
    <xf numFmtId="37" fontId="7" fillId="0" borderId="3" xfId="2" applyNumberFormat="1" applyFont="1" applyBorder="1"/>
    <xf numFmtId="37" fontId="7" fillId="0" borderId="20" xfId="2" applyNumberFormat="1" applyFont="1" applyBorder="1"/>
    <xf numFmtId="37" fontId="24" fillId="0" borderId="3" xfId="2" applyNumberFormat="1" applyFont="1" applyBorder="1"/>
    <xf numFmtId="37" fontId="24" fillId="0" borderId="2" xfId="2" applyNumberFormat="1" applyFont="1" applyBorder="1"/>
    <xf numFmtId="0" fontId="25" fillId="0" borderId="0" xfId="0" applyFont="1" applyFill="1" applyBorder="1" applyAlignment="1"/>
    <xf numFmtId="37" fontId="1" fillId="0" borderId="2" xfId="1" applyNumberFormat="1" applyBorder="1"/>
    <xf numFmtId="37" fontId="1" fillId="0" borderId="3" xfId="1" applyNumberFormat="1" applyBorder="1"/>
    <xf numFmtId="37" fontId="1" fillId="0" borderId="3" xfId="1" applyNumberFormat="1" applyFont="1" applyBorder="1"/>
    <xf numFmtId="44" fontId="2" fillId="5" borderId="2" xfId="2" applyFont="1" applyFill="1" applyBorder="1"/>
    <xf numFmtId="44" fontId="2" fillId="5" borderId="3" xfId="2" applyFont="1" applyFill="1" applyBorder="1"/>
    <xf numFmtId="44" fontId="2" fillId="0" borderId="3" xfId="2" applyFont="1" applyFill="1" applyBorder="1"/>
    <xf numFmtId="44" fontId="2" fillId="3" borderId="6" xfId="0" applyNumberFormat="1" applyFont="1" applyFill="1" applyBorder="1"/>
    <xf numFmtId="44" fontId="5" fillId="4" borderId="25" xfId="1" applyFont="1" applyFill="1" applyBorder="1" applyAlignment="1">
      <alignment horizontal="centerContinuous"/>
    </xf>
    <xf numFmtId="0" fontId="27" fillId="0" borderId="0" xfId="0" applyFont="1" applyFill="1" applyBorder="1"/>
    <xf numFmtId="42" fontId="11" fillId="3" borderId="49" xfId="0" applyNumberFormat="1" applyFont="1" applyFill="1" applyBorder="1"/>
    <xf numFmtId="164" fontId="11" fillId="5" borderId="45" xfId="0" applyNumberFormat="1" applyFont="1" applyFill="1" applyBorder="1" applyAlignment="1">
      <alignment horizontal="centerContinuous"/>
    </xf>
    <xf numFmtId="0" fontId="11" fillId="3" borderId="17" xfId="0" applyFont="1" applyFill="1" applyBorder="1"/>
    <xf numFmtId="0" fontId="10" fillId="0" borderId="36" xfId="0" applyFont="1" applyFill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0" fontId="10" fillId="0" borderId="38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37" fontId="1" fillId="0" borderId="20" xfId="1" applyNumberFormat="1" applyBorder="1"/>
    <xf numFmtId="0" fontId="0" fillId="5" borderId="13" xfId="0" applyFill="1" applyBorder="1"/>
    <xf numFmtId="0" fontId="1" fillId="0" borderId="0" xfId="0" applyFont="1"/>
    <xf numFmtId="0" fontId="2" fillId="11" borderId="36" xfId="0" applyFont="1" applyFill="1" applyBorder="1"/>
    <xf numFmtId="0" fontId="22" fillId="11" borderId="37" xfId="0" applyFont="1" applyFill="1" applyBorder="1"/>
    <xf numFmtId="37" fontId="7" fillId="11" borderId="37" xfId="1" applyNumberFormat="1" applyFont="1" applyFill="1" applyBorder="1"/>
    <xf numFmtId="0" fontId="11" fillId="3" borderId="27" xfId="0" applyFont="1" applyFill="1" applyBorder="1" applyAlignment="1">
      <alignment horizontal="center" vertical="justify" wrapText="1"/>
    </xf>
    <xf numFmtId="0" fontId="11" fillId="3" borderId="50" xfId="0" applyFont="1" applyFill="1" applyBorder="1"/>
    <xf numFmtId="0" fontId="11" fillId="3" borderId="0" xfId="0" applyFont="1" applyFill="1" applyBorder="1"/>
    <xf numFmtId="0" fontId="11" fillId="3" borderId="20" xfId="0" applyFont="1" applyFill="1" applyBorder="1" applyAlignment="1">
      <alignment horizontal="center" vertical="justify"/>
    </xf>
    <xf numFmtId="0" fontId="11" fillId="3" borderId="19" xfId="0" applyFont="1" applyFill="1" applyBorder="1" applyAlignment="1">
      <alignment horizontal="center"/>
    </xf>
    <xf numFmtId="0" fontId="11" fillId="3" borderId="32" xfId="0" applyFont="1" applyFill="1" applyBorder="1" applyAlignment="1">
      <alignment horizontal="center" vertical="justify"/>
    </xf>
    <xf numFmtId="0" fontId="11" fillId="3" borderId="0" xfId="0" applyFont="1" applyFill="1" applyBorder="1" applyAlignment="1">
      <alignment horizontal="center"/>
    </xf>
    <xf numFmtId="44" fontId="6" fillId="4" borderId="26" xfId="1" applyFont="1" applyFill="1" applyBorder="1" applyAlignment="1">
      <alignment horizontal="centerContinuous"/>
    </xf>
    <xf numFmtId="44" fontId="2" fillId="4" borderId="3" xfId="1" applyFont="1" applyFill="1" applyBorder="1"/>
    <xf numFmtId="44" fontId="4" fillId="4" borderId="2" xfId="0" applyNumberFormat="1" applyFont="1" applyFill="1" applyBorder="1"/>
    <xf numFmtId="44" fontId="4" fillId="4" borderId="3" xfId="1" applyFont="1" applyFill="1" applyBorder="1"/>
    <xf numFmtId="44" fontId="4" fillId="4" borderId="47" xfId="0" applyNumberFormat="1" applyFont="1" applyFill="1" applyBorder="1"/>
    <xf numFmtId="44" fontId="4" fillId="3" borderId="23" xfId="1" applyFont="1" applyFill="1" applyBorder="1"/>
    <xf numFmtId="44" fontId="2" fillId="4" borderId="3" xfId="0" applyNumberFormat="1" applyFont="1" applyFill="1" applyBorder="1"/>
    <xf numFmtId="44" fontId="2" fillId="4" borderId="20" xfId="0" applyNumberFormat="1" applyFont="1" applyFill="1" applyBorder="1"/>
    <xf numFmtId="44" fontId="2" fillId="4" borderId="3" xfId="1" applyNumberFormat="1" applyFont="1" applyFill="1" applyBorder="1"/>
    <xf numFmtId="44" fontId="2" fillId="3" borderId="24" xfId="1" applyFont="1" applyFill="1" applyBorder="1"/>
    <xf numFmtId="0" fontId="0" fillId="0" borderId="13" xfId="0" applyFill="1" applyBorder="1"/>
    <xf numFmtId="0" fontId="0" fillId="0" borderId="15" xfId="0" applyFill="1" applyBorder="1"/>
    <xf numFmtId="0" fontId="10" fillId="0" borderId="46" xfId="0" applyFont="1" applyFill="1" applyBorder="1" applyAlignment="1">
      <alignment horizontal="left"/>
    </xf>
    <xf numFmtId="0" fontId="10" fillId="0" borderId="46" xfId="0" applyFont="1" applyFill="1" applyBorder="1" applyAlignment="1">
      <alignment horizontal="centerContinuous"/>
    </xf>
    <xf numFmtId="0" fontId="3" fillId="0" borderId="46" xfId="0" applyFont="1" applyBorder="1"/>
    <xf numFmtId="0" fontId="13" fillId="0" borderId="46" xfId="0" applyFont="1" applyBorder="1" applyAlignment="1"/>
    <xf numFmtId="0" fontId="3" fillId="0" borderId="46" xfId="0" applyFont="1" applyFill="1" applyBorder="1" applyAlignment="1">
      <alignment horizontal="centerContinuous"/>
    </xf>
    <xf numFmtId="7" fontId="3" fillId="0" borderId="12" xfId="0" applyNumberFormat="1" applyFont="1" applyBorder="1"/>
    <xf numFmtId="7" fontId="11" fillId="0" borderId="5" xfId="0" applyNumberFormat="1" applyFont="1" applyBorder="1"/>
    <xf numFmtId="0" fontId="2" fillId="0" borderId="51" xfId="0" applyFont="1" applyFill="1" applyBorder="1"/>
    <xf numFmtId="0" fontId="16" fillId="0" borderId="31" xfId="0" applyFont="1" applyFill="1" applyBorder="1"/>
    <xf numFmtId="0" fontId="0" fillId="0" borderId="27" xfId="0" applyFill="1" applyBorder="1"/>
    <xf numFmtId="7" fontId="0" fillId="3" borderId="5" xfId="0" applyNumberFormat="1" applyFill="1" applyBorder="1"/>
    <xf numFmtId="0" fontId="4" fillId="0" borderId="27" xfId="0" applyFont="1" applyFill="1" applyBorder="1"/>
    <xf numFmtId="7" fontId="4" fillId="0" borderId="5" xfId="0" applyNumberFormat="1" applyFont="1" applyBorder="1"/>
    <xf numFmtId="7" fontId="0" fillId="0" borderId="5" xfId="0" applyNumberFormat="1" applyBorder="1"/>
    <xf numFmtId="0" fontId="2" fillId="0" borderId="27" xfId="0" applyFont="1" applyBorder="1"/>
    <xf numFmtId="7" fontId="2" fillId="0" borderId="5" xfId="0" applyNumberFormat="1" applyFont="1" applyBorder="1"/>
    <xf numFmtId="0" fontId="16" fillId="0" borderId="27" xfId="0" applyFont="1" applyBorder="1"/>
    <xf numFmtId="0" fontId="0" fillId="0" borderId="27" xfId="0" applyBorder="1"/>
    <xf numFmtId="0" fontId="0" fillId="0" borderId="25" xfId="0" applyFill="1" applyBorder="1"/>
    <xf numFmtId="0" fontId="9" fillId="11" borderId="52" xfId="0" applyFont="1" applyFill="1" applyBorder="1"/>
    <xf numFmtId="0" fontId="14" fillId="11" borderId="18" xfId="0" applyFont="1" applyFill="1" applyBorder="1"/>
    <xf numFmtId="0" fontId="0" fillId="11" borderId="18" xfId="0" applyFill="1" applyBorder="1"/>
    <xf numFmtId="0" fontId="0" fillId="0" borderId="52" xfId="0" applyFill="1" applyBorder="1"/>
    <xf numFmtId="0" fontId="0" fillId="0" borderId="18" xfId="0" applyFill="1" applyBorder="1"/>
    <xf numFmtId="0" fontId="0" fillId="0" borderId="18" xfId="0" applyBorder="1"/>
    <xf numFmtId="7" fontId="0" fillId="0" borderId="29" xfId="0" applyNumberFormat="1" applyBorder="1"/>
    <xf numFmtId="0" fontId="12" fillId="4" borderId="13" xfId="0" applyFont="1" applyFill="1" applyBorder="1"/>
    <xf numFmtId="0" fontId="10" fillId="4" borderId="0" xfId="0" applyFont="1" applyFill="1" applyBorder="1"/>
    <xf numFmtId="0" fontId="0" fillId="0" borderId="1" xfId="0" applyBorder="1"/>
    <xf numFmtId="0" fontId="28" fillId="0" borderId="0" xfId="0" applyFont="1" applyBorder="1" applyAlignment="1">
      <alignment horizontal="centerContinuous"/>
    </xf>
    <xf numFmtId="0" fontId="2" fillId="0" borderId="5" xfId="0" applyFont="1" applyBorder="1"/>
    <xf numFmtId="0" fontId="16" fillId="0" borderId="0" xfId="0" applyFont="1" applyBorder="1"/>
    <xf numFmtId="0" fontId="16" fillId="0" borderId="5" xfId="0" applyFont="1" applyBorder="1"/>
    <xf numFmtId="0" fontId="0" fillId="0" borderId="5" xfId="0" applyBorder="1"/>
    <xf numFmtId="37" fontId="0" fillId="0" borderId="0" xfId="0" applyNumberFormat="1" applyBorder="1"/>
    <xf numFmtId="7" fontId="0" fillId="0" borderId="0" xfId="0" applyNumberFormat="1" applyBorder="1"/>
    <xf numFmtId="0" fontId="4" fillId="0" borderId="5" xfId="0" applyFont="1" applyBorder="1"/>
    <xf numFmtId="44" fontId="16" fillId="0" borderId="0" xfId="0" applyNumberFormat="1" applyFont="1" applyBorder="1"/>
    <xf numFmtId="7" fontId="16" fillId="0" borderId="0" xfId="0" applyNumberFormat="1" applyFont="1" applyBorder="1"/>
    <xf numFmtId="44" fontId="6" fillId="7" borderId="27" xfId="1" applyFont="1" applyFill="1" applyBorder="1" applyAlignment="1">
      <alignment horizontal="centerContinuous"/>
    </xf>
    <xf numFmtId="44" fontId="17" fillId="7" borderId="53" xfId="1" applyFont="1" applyFill="1" applyBorder="1" applyAlignment="1">
      <alignment horizontal="centerContinuous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Fundraising Goal</c:v>
          </c:tx>
          <c:invertIfNegative val="0"/>
          <c:cat>
            <c:strLit>
              <c:ptCount val="1"/>
              <c:pt idx="0">
                <c:v>Wreath Fundraiser Profit Progress</c:v>
              </c:pt>
            </c:strLit>
          </c:cat>
          <c:val>
            <c:numRef>
              <c:f>'2022 Fundraising SS'!$C$9</c:f>
              <c:numCache>
                <c:formatCode>"$"#,##0</c:formatCode>
                <c:ptCount val="1"/>
                <c:pt idx="0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B-4281-A3C6-1CE1F699467D}"/>
            </c:ext>
          </c:extLst>
        </c:ser>
        <c:ser>
          <c:idx val="1"/>
          <c:order val="1"/>
          <c:tx>
            <c:v>Profits to Date</c:v>
          </c:tx>
          <c:invertIfNegative val="0"/>
          <c:cat>
            <c:strLit>
              <c:ptCount val="1"/>
              <c:pt idx="0">
                <c:v>Wreath Fundraiser Profit Progress</c:v>
              </c:pt>
            </c:strLit>
          </c:cat>
          <c:val>
            <c:numRef>
              <c:f>'2022 Fundraising SS'!$AC$125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B-4281-A3C6-1CE1F699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396864"/>
        <c:axId val="165398400"/>
        <c:axId val="0"/>
      </c:bar3DChart>
      <c:catAx>
        <c:axId val="1653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98400"/>
        <c:crosses val="autoZero"/>
        <c:auto val="1"/>
        <c:lblAlgn val="ctr"/>
        <c:lblOffset val="100"/>
        <c:noMultiLvlLbl val="0"/>
      </c:catAx>
      <c:valAx>
        <c:axId val="16539840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39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Fundraising Unit Goal</c:v>
          </c:tx>
          <c:invertIfNegative val="0"/>
          <c:cat>
            <c:strLit>
              <c:ptCount val="1"/>
              <c:pt idx="0">
                <c:v>Wreath Fundraiser Items Sold Progress</c:v>
              </c:pt>
            </c:strLit>
          </c:cat>
          <c:val>
            <c:numRef>
              <c:f>'2022 Fundraising SS'!$C$10</c:f>
              <c:numCache>
                <c:formatCode>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A-4192-8994-13B3862D1F2B}"/>
            </c:ext>
          </c:extLst>
        </c:ser>
        <c:ser>
          <c:idx val="1"/>
          <c:order val="1"/>
          <c:tx>
            <c:v>Items Sold to Date</c:v>
          </c:tx>
          <c:invertIfNegative val="0"/>
          <c:cat>
            <c:strLit>
              <c:ptCount val="1"/>
              <c:pt idx="0">
                <c:v>Wreath Fundraiser Items Sold Progress</c:v>
              </c:pt>
            </c:strLit>
          </c:cat>
          <c:val>
            <c:numRef>
              <c:f>'2022 Fundraising SS'!$AD$117</c:f>
              <c:numCache>
                <c:formatCode>#,##0_);\(#,##0\)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A-4192-8994-13B3862D1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181184"/>
        <c:axId val="175187072"/>
        <c:axId val="0"/>
      </c:bar3DChart>
      <c:catAx>
        <c:axId val="1751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87072"/>
        <c:crosses val="autoZero"/>
        <c:auto val="1"/>
        <c:lblAlgn val="ctr"/>
        <c:lblOffset val="100"/>
        <c:noMultiLvlLbl val="0"/>
      </c:catAx>
      <c:valAx>
        <c:axId val="1751870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18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40510543840201"/>
          <c:y val="3.1578947368421109E-2"/>
          <c:w val="0.48501664816870182"/>
          <c:h val="0.91052631578947352"/>
        </c:manualLayout>
      </c:layout>
      <c:pie3DChart>
        <c:varyColors val="1"/>
        <c:ser>
          <c:idx val="0"/>
          <c:order val="0"/>
          <c:tx>
            <c:strRef>
              <c:f>'2022 Fundraising SS'!$C$14</c:f>
              <c:strCache>
                <c:ptCount val="1"/>
                <c:pt idx="0">
                  <c:v>25" Classic Wreath</c:v>
                </c:pt>
              </c:strCache>
            </c:strRef>
          </c:tx>
          <c:cat>
            <c:strRef>
              <c:f>'2022 Fundraising SS'!$C$14:$AB$14</c:f>
              <c:strCache>
                <c:ptCount val="26"/>
                <c:pt idx="0">
                  <c:v>25" Classic Wreath</c:v>
                </c:pt>
                <c:pt idx="1">
                  <c:v>25" Victorian Wreath</c:v>
                </c:pt>
                <c:pt idx="2">
                  <c:v>25" Cranberry Splash Wreath</c:v>
                </c:pt>
                <c:pt idx="3">
                  <c:v>25" Wintergreen Wreath</c:v>
                </c:pt>
                <c:pt idx="4">
                  <c:v>28" Classic Wreath</c:v>
                </c:pt>
                <c:pt idx="5">
                  <c:v>28" Victorian Wreath</c:v>
                </c:pt>
                <c:pt idx="6">
                  <c:v>28" Cranberry Splash Wreath</c:v>
                </c:pt>
                <c:pt idx="7">
                  <c:v>28" Wintergreen Wreath</c:v>
                </c:pt>
                <c:pt idx="8">
                  <c:v>36" Classic Wreath</c:v>
                </c:pt>
                <c:pt idx="9">
                  <c:v>36" Victorian Vreath</c:v>
                </c:pt>
                <c:pt idx="10">
                  <c:v>36" Cranberry Splash Wreath</c:v>
                </c:pt>
                <c:pt idx="11">
                  <c:v>36" Wintergreen Wreath</c:v>
                </c:pt>
                <c:pt idx="12">
                  <c:v>48" Classic Wreath</c:v>
                </c:pt>
                <c:pt idx="13">
                  <c:v>60" Classic Wreath</c:v>
                </c:pt>
                <c:pt idx="14">
                  <c:v>Classic                          Spray</c:v>
                </c:pt>
                <c:pt idx="15">
                  <c:v>Victorian Spray</c:v>
                </c:pt>
                <c:pt idx="16">
                  <c:v>Cranberry Splash Spray</c:v>
                </c:pt>
                <c:pt idx="17">
                  <c:v>Winter-green Spray</c:v>
                </c:pt>
                <c:pt idx="18">
                  <c:v>Ciana Center - piece</c:v>
                </c:pt>
                <c:pt idx="19">
                  <c:v>Table Top Christmas Tree</c:v>
                </c:pt>
                <c:pt idx="20">
                  <c:v>15' Garlands</c:v>
                </c:pt>
                <c:pt idx="21">
                  <c:v>25' Garlands</c:v>
                </c:pt>
                <c:pt idx="22">
                  <c:v>50'  Garlands</c:v>
                </c:pt>
                <c:pt idx="23">
                  <c:v>EZ Hanger</c:v>
                </c:pt>
                <c:pt idx="24">
                  <c:v>LED Light Sets</c:v>
                </c:pt>
                <c:pt idx="25">
                  <c:v>Decorator Bags</c:v>
                </c:pt>
              </c:strCache>
            </c:strRef>
          </c:cat>
          <c:val>
            <c:numRef>
              <c:f>('2022 Fundraising SS'!$C$117:$Z$117,'2022 Fundraising SS'!$AD$117:$AE$117)</c:f>
              <c:numCache>
                <c:formatCode>#,##0_);\(#,##0\)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&quot;$&quot;#,##0.00_);\(&quot;$&quot;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A-4B2F-A193-C3EC4B75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Members' Gross Sales to Date</a:t>
            </a:r>
          </a:p>
        </c:rich>
      </c:tx>
      <c:layout>
        <c:manualLayout>
          <c:xMode val="edge"/>
          <c:yMode val="edge"/>
          <c:x val="0.34739178690344114"/>
          <c:y val="1.9575685176383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702552719200892E-2"/>
          <c:y val="0.35263157894736841"/>
          <c:w val="0.74583795782463924"/>
          <c:h val="0.2947368421052633"/>
        </c:manualLayout>
      </c:layout>
      <c:barChart>
        <c:barDir val="col"/>
        <c:grouping val="clustered"/>
        <c:varyColors val="0"/>
        <c:ser>
          <c:idx val="0"/>
          <c:order val="0"/>
          <c:tx>
            <c:v>Selling Members</c:v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SS'!$C$12</c:f>
              <c:numCache>
                <c:formatCode>0</c:formatCode>
                <c:ptCount val="1"/>
                <c:pt idx="0">
                  <c:v>18.75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E-499D-B8D0-0CBCBD02E0EC}"/>
            </c:ext>
          </c:extLst>
        </c:ser>
        <c:ser>
          <c:idx val="1"/>
          <c:order val="1"/>
          <c:tx>
            <c:strRef>
              <c:f>'2022 Fundraising SS'!$B$17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5E-499D-B8D0-0CBCBD02E0EC}"/>
            </c:ext>
          </c:extLst>
        </c:ser>
        <c:ser>
          <c:idx val="2"/>
          <c:order val="2"/>
          <c:tx>
            <c:strRef>
              <c:f>'2022 Fundraising SS'!$B$18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5E-499D-B8D0-0CBCBD02E0EC}"/>
            </c:ext>
          </c:extLst>
        </c:ser>
        <c:ser>
          <c:idx val="3"/>
          <c:order val="3"/>
          <c:tx>
            <c:strRef>
              <c:f>'2022 Fundraising SS'!$B$19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SS'!$AC$19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5E-499D-B8D0-0CBCBD02E0EC}"/>
            </c:ext>
          </c:extLst>
        </c:ser>
        <c:ser>
          <c:idx val="4"/>
          <c:order val="4"/>
          <c:tx>
            <c:strRef>
              <c:f>'2022 Fundraising SS'!$B$20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5E-499D-B8D0-0CBCBD02E0EC}"/>
            </c:ext>
          </c:extLst>
        </c:ser>
        <c:ser>
          <c:idx val="5"/>
          <c:order val="5"/>
          <c:tx>
            <c:strRef>
              <c:f>'2022 Fundraising SS'!$B$21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5E-499D-B8D0-0CBCBD02E0EC}"/>
            </c:ext>
          </c:extLst>
        </c:ser>
        <c:ser>
          <c:idx val="6"/>
          <c:order val="6"/>
          <c:tx>
            <c:strRef>
              <c:f>'2022 Fundraising SS'!$B$22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5E-499D-B8D0-0CBCBD02E0EC}"/>
            </c:ext>
          </c:extLst>
        </c:ser>
        <c:ser>
          <c:idx val="7"/>
          <c:order val="7"/>
          <c:tx>
            <c:strRef>
              <c:f>'2022 Fundraising SS'!$B$23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5E-499D-B8D0-0CBCBD02E0EC}"/>
            </c:ext>
          </c:extLst>
        </c:ser>
        <c:ser>
          <c:idx val="8"/>
          <c:order val="8"/>
          <c:tx>
            <c:strRef>
              <c:f>'2022 Fundraising SS'!$B$24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5E-499D-B8D0-0CBCBD02E0EC}"/>
            </c:ext>
          </c:extLst>
        </c:ser>
        <c:ser>
          <c:idx val="9"/>
          <c:order val="9"/>
          <c:tx>
            <c:strRef>
              <c:f>'2022 Fundraising SS'!$B$25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5E-499D-B8D0-0CBCBD02E0EC}"/>
            </c:ext>
          </c:extLst>
        </c:ser>
        <c:ser>
          <c:idx val="10"/>
          <c:order val="10"/>
          <c:tx>
            <c:strRef>
              <c:f>'2022 Fundraising SS'!$B$26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E-499D-B8D0-0CBCBD02E0EC}"/>
            </c:ext>
          </c:extLst>
        </c:ser>
        <c:ser>
          <c:idx val="11"/>
          <c:order val="11"/>
          <c:tx>
            <c:strRef>
              <c:f>'2022 Fundraising SS'!$B$27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5E-499D-B8D0-0CBCBD02E0EC}"/>
            </c:ext>
          </c:extLst>
        </c:ser>
        <c:ser>
          <c:idx val="12"/>
          <c:order val="12"/>
          <c:tx>
            <c:strRef>
              <c:f>'2022 Fundraising SS'!$B$28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5E-499D-B8D0-0CBCBD02E0EC}"/>
            </c:ext>
          </c:extLst>
        </c:ser>
        <c:ser>
          <c:idx val="13"/>
          <c:order val="13"/>
          <c:tx>
            <c:strRef>
              <c:f>'2022 Fundraising SS'!$B$29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SS'!$AC$29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5E-499D-B8D0-0CBCBD02E0EC}"/>
            </c:ext>
          </c:extLst>
        </c:ser>
        <c:ser>
          <c:idx val="14"/>
          <c:order val="14"/>
          <c:tx>
            <c:strRef>
              <c:f>'2022 Fundraising SS'!$B$30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SS'!$AC$30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95E-499D-B8D0-0CBCBD02E0EC}"/>
            </c:ext>
          </c:extLst>
        </c:ser>
        <c:ser>
          <c:idx val="15"/>
          <c:order val="15"/>
          <c:tx>
            <c:strRef>
              <c:f>'2022 Fundraising SS'!$B$31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SS'!$AC$31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5E-499D-B8D0-0CBCBD02E0EC}"/>
            </c:ext>
          </c:extLst>
        </c:ser>
        <c:ser>
          <c:idx val="16"/>
          <c:order val="16"/>
          <c:tx>
            <c:strRef>
              <c:f>'2022 Fundraising SS'!$B$58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SS'!$AC$58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95E-499D-B8D0-0CBCBD02E0EC}"/>
            </c:ext>
          </c:extLst>
        </c:ser>
        <c:ser>
          <c:idx val="17"/>
          <c:order val="17"/>
          <c:tx>
            <c:strRef>
              <c:f>'2022 Fundraising SS'!$B$59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SS'!$AC$59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95E-499D-B8D0-0CBCBD02E0EC}"/>
            </c:ext>
          </c:extLst>
        </c:ser>
        <c:ser>
          <c:idx val="18"/>
          <c:order val="18"/>
          <c:tx>
            <c:strRef>
              <c:f>'2022 Fundraising SS'!$B$60</c:f>
              <c:strCache>
                <c:ptCount val="1"/>
              </c:strCache>
            </c:strRef>
          </c:tx>
          <c:invertIfNegative val="0"/>
          <c:cat>
            <c:strLit>
              <c:ptCount val="1"/>
              <c:pt idx="0">
                <c:v>Individual Sales Goal &amp; Progress</c:v>
              </c:pt>
            </c:strLit>
          </c:cat>
          <c:val>
            <c:numRef>
              <c:f>'2022 Fundraising SS'!$AC$60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95E-499D-B8D0-0CBCBD02E0EC}"/>
            </c:ext>
          </c:extLst>
        </c:ser>
        <c:ser>
          <c:idx val="19"/>
          <c:order val="19"/>
          <c:tx>
            <c:strRef>
              <c:f>'2022 Fundraising SS'!$B$61</c:f>
              <c:strCache>
                <c:ptCount val="1"/>
              </c:strCache>
            </c:strRef>
          </c:tx>
          <c:invertIfNegative val="0"/>
          <c:val>
            <c:numRef>
              <c:f>'2022 Fundraising SS'!$AC$61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95E-499D-B8D0-0CBCBD02E0EC}"/>
            </c:ext>
          </c:extLst>
        </c:ser>
        <c:ser>
          <c:idx val="20"/>
          <c:order val="20"/>
          <c:tx>
            <c:strRef>
              <c:f>'2022 Fundraising SS'!$B$62</c:f>
              <c:strCache>
                <c:ptCount val="1"/>
              </c:strCache>
            </c:strRef>
          </c:tx>
          <c:invertIfNegative val="0"/>
          <c:val>
            <c:numRef>
              <c:f>'2022 Fundraising SS'!$AC$62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5E-499D-B8D0-0CBCBD02E0EC}"/>
            </c:ext>
          </c:extLst>
        </c:ser>
        <c:ser>
          <c:idx val="21"/>
          <c:order val="21"/>
          <c:tx>
            <c:strRef>
              <c:f>'2022 Fundraising SS'!$B$63</c:f>
              <c:strCache>
                <c:ptCount val="1"/>
              </c:strCache>
            </c:strRef>
          </c:tx>
          <c:invertIfNegative val="0"/>
          <c:val>
            <c:numRef>
              <c:f>'2022 Fundraising SS'!$AC$63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E-499D-B8D0-0CBCBD02E0EC}"/>
            </c:ext>
          </c:extLst>
        </c:ser>
        <c:ser>
          <c:idx val="22"/>
          <c:order val="22"/>
          <c:tx>
            <c:strRef>
              <c:f>'2022 Fundraising SS'!$B$113</c:f>
              <c:strCache>
                <c:ptCount val="1"/>
              </c:strCache>
            </c:strRef>
          </c:tx>
          <c:invertIfNegative val="0"/>
          <c:val>
            <c:numRef>
              <c:f>'2022 Fundraising SS'!$AC$113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5E-499D-B8D0-0CBCBD02E0EC}"/>
            </c:ext>
          </c:extLst>
        </c:ser>
        <c:ser>
          <c:idx val="23"/>
          <c:order val="23"/>
          <c:tx>
            <c:strRef>
              <c:f>'2022 Fundraising SS'!$B$114</c:f>
              <c:strCache>
                <c:ptCount val="1"/>
              </c:strCache>
            </c:strRef>
          </c:tx>
          <c:invertIfNegative val="0"/>
          <c:val>
            <c:numRef>
              <c:f>'2022 Fundraising SS'!$AC$114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95E-499D-B8D0-0CBCBD02E0EC}"/>
            </c:ext>
          </c:extLst>
        </c:ser>
        <c:ser>
          <c:idx val="24"/>
          <c:order val="24"/>
          <c:tx>
            <c:strRef>
              <c:f>'2022 Fundraising SS'!$B$115</c:f>
              <c:strCache>
                <c:ptCount val="1"/>
              </c:strCache>
            </c:strRef>
          </c:tx>
          <c:invertIfNegative val="0"/>
          <c:val>
            <c:numRef>
              <c:f>'2022 Fundraising SS'!$AC$115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95E-499D-B8D0-0CBCBD02E0EC}"/>
            </c:ext>
          </c:extLst>
        </c:ser>
        <c:ser>
          <c:idx val="25"/>
          <c:order val="25"/>
          <c:tx>
            <c:strRef>
              <c:f>'2022 Fundraising SS'!$B$116</c:f>
              <c:strCache>
                <c:ptCount val="1"/>
              </c:strCache>
            </c:strRef>
          </c:tx>
          <c:invertIfNegative val="0"/>
          <c:val>
            <c:numRef>
              <c:f>'2022 Fundraising SS'!$AC$116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95E-499D-B8D0-0CBCBD02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47936"/>
        <c:axId val="174650112"/>
      </c:barChart>
      <c:catAx>
        <c:axId val="1746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Member  Gross Sales Progress</a:t>
                </a:r>
              </a:p>
            </c:rich>
          </c:tx>
          <c:layout>
            <c:manualLayout>
              <c:xMode val="edge"/>
              <c:yMode val="edge"/>
              <c:x val="0.30854605993340772"/>
              <c:y val="0.893297880994891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6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5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Gross</a:t>
                </a:r>
                <a:r>
                  <a:rPr lang="en-US" baseline="0"/>
                  <a:t> Sales in $'s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208657047724751E-2"/>
              <c:y val="0.4371939559757314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647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74916759156591"/>
          <c:y val="0.14518743069025039"/>
          <c:w val="0.1720310765815754"/>
          <c:h val="0.7536704730831980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3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3" workbookViewId="0"/>
  </sheetViews>
  <pageMargins left="0.75" right="0.75" top="1" bottom="1" header="0.5" footer="0.5"/>
  <pageSetup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123141</xdr:colOff>
      <xdr:row>8</xdr:row>
      <xdr:rowOff>134469</xdr:rowOff>
    </xdr:from>
    <xdr:to>
      <xdr:col>13</xdr:col>
      <xdr:colOff>456347</xdr:colOff>
      <xdr:row>11</xdr:row>
      <xdr:rowOff>470646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7847" y="728381"/>
          <a:ext cx="3179500" cy="1658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581025</xdr:colOff>
      <xdr:row>46</xdr:row>
      <xdr:rowOff>28575</xdr:rowOff>
    </xdr:to>
    <xdr:graphicFrame macro="">
      <xdr:nvGraphicFramePr>
        <xdr:cNvPr id="1257" name="Chart 7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600075</xdr:colOff>
      <xdr:row>0</xdr:row>
      <xdr:rowOff>9525</xdr:rowOff>
    </xdr:from>
    <xdr:to>
      <xdr:col>28</xdr:col>
      <xdr:colOff>533400</xdr:colOff>
      <xdr:row>46</xdr:row>
      <xdr:rowOff>28575</xdr:rowOff>
    </xdr:to>
    <xdr:graphicFrame macro="">
      <xdr:nvGraphicFramePr>
        <xdr:cNvPr id="1258" name="Chart 8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3976" cy="58412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3976" cy="584123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>
      <selection activeCell="B6" sqref="B6"/>
    </sheetView>
  </sheetViews>
  <sheetFormatPr defaultRowHeight="12.75" x14ac:dyDescent="0.2"/>
  <cols>
    <col min="1" max="1" width="2.85546875" customWidth="1"/>
    <col min="2" max="2" width="130.28515625" customWidth="1"/>
  </cols>
  <sheetData>
    <row r="1" spans="1:2" ht="18" x14ac:dyDescent="0.25">
      <c r="A1" s="2" t="s">
        <v>93</v>
      </c>
    </row>
    <row r="3" spans="1:2" x14ac:dyDescent="0.2">
      <c r="A3">
        <v>1</v>
      </c>
      <c r="B3" s="143" t="s">
        <v>94</v>
      </c>
    </row>
    <row r="4" spans="1:2" x14ac:dyDescent="0.2">
      <c r="A4">
        <v>2</v>
      </c>
      <c r="B4" t="s">
        <v>13</v>
      </c>
    </row>
    <row r="5" spans="1:2" x14ac:dyDescent="0.2">
      <c r="B5" t="s">
        <v>16</v>
      </c>
    </row>
    <row r="6" spans="1:2" x14ac:dyDescent="0.2">
      <c r="B6" t="s">
        <v>17</v>
      </c>
    </row>
    <row r="7" spans="1:2" x14ac:dyDescent="0.2">
      <c r="B7" t="s">
        <v>14</v>
      </c>
    </row>
    <row r="8" spans="1:2" x14ac:dyDescent="0.2">
      <c r="B8" t="s">
        <v>15</v>
      </c>
    </row>
    <row r="9" spans="1:2" x14ac:dyDescent="0.2">
      <c r="B9" t="s">
        <v>18</v>
      </c>
    </row>
    <row r="10" spans="1:2" x14ac:dyDescent="0.2">
      <c r="A10">
        <v>3</v>
      </c>
      <c r="B10" t="s">
        <v>19</v>
      </c>
    </row>
    <row r="11" spans="1:2" x14ac:dyDescent="0.2">
      <c r="A11">
        <v>4</v>
      </c>
      <c r="B11" t="s">
        <v>20</v>
      </c>
    </row>
    <row r="13" spans="1:2" x14ac:dyDescent="0.2">
      <c r="B13" s="143" t="s">
        <v>87</v>
      </c>
    </row>
    <row r="14" spans="1:2" x14ac:dyDescent="0.2">
      <c r="B14" s="143" t="s">
        <v>74</v>
      </c>
    </row>
    <row r="15" spans="1:2" x14ac:dyDescent="0.2">
      <c r="B15" s="143" t="s">
        <v>75</v>
      </c>
    </row>
    <row r="16" spans="1:2" x14ac:dyDescent="0.2">
      <c r="B16" s="143" t="s">
        <v>76</v>
      </c>
    </row>
    <row r="17" spans="2:2" x14ac:dyDescent="0.2">
      <c r="B17" s="143" t="s">
        <v>77</v>
      </c>
    </row>
    <row r="19" spans="2:2" x14ac:dyDescent="0.2">
      <c r="B19" t="s">
        <v>37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2:AL156"/>
  <sheetViews>
    <sheetView tabSelected="1" zoomScale="85" zoomScaleNormal="85" workbookViewId="0">
      <pane xSplit="2" ySplit="15" topLeftCell="C16" activePane="bottomRight" state="frozen"/>
      <selection pane="topRight" activeCell="B1" sqref="B1"/>
      <selection pane="bottomLeft" activeCell="A5" sqref="A5"/>
      <selection pane="bottomRight" activeCell="C17" sqref="C17"/>
    </sheetView>
  </sheetViews>
  <sheetFormatPr defaultRowHeight="12.75" x14ac:dyDescent="0.2"/>
  <cols>
    <col min="1" max="1" width="4" customWidth="1"/>
    <col min="2" max="2" width="16" customWidth="1"/>
    <col min="3" max="3" width="10.28515625" customWidth="1"/>
    <col min="4" max="4" width="12.28515625" customWidth="1"/>
    <col min="5" max="6" width="9.140625" customWidth="1"/>
    <col min="7" max="7" width="9.28515625" bestFit="1" customWidth="1"/>
    <col min="8" max="8" width="7.42578125" customWidth="1"/>
    <col min="9" max="10" width="8.28515625" customWidth="1"/>
    <col min="11" max="11" width="8.42578125" customWidth="1"/>
    <col min="12" max="12" width="9.5703125" bestFit="1" customWidth="1"/>
    <col min="13" max="14" width="8.28515625" customWidth="1"/>
    <col min="15" max="15" width="7.42578125" customWidth="1"/>
    <col min="16" max="16" width="8.85546875" customWidth="1"/>
    <col min="17" max="17" width="8.140625" customWidth="1"/>
    <col min="18" max="18" width="7.5703125" customWidth="1"/>
    <col min="19" max="20" width="8.140625" customWidth="1"/>
    <col min="21" max="21" width="7.85546875" customWidth="1"/>
    <col min="22" max="23" width="8.140625" customWidth="1"/>
    <col min="24" max="24" width="9.140625" bestFit="1" customWidth="1"/>
    <col min="25" max="25" width="9.28515625" bestFit="1" customWidth="1"/>
    <col min="26" max="26" width="7.42578125" customWidth="1"/>
    <col min="27" max="27" width="7.7109375" customWidth="1"/>
    <col min="28" max="28" width="7.28515625" customWidth="1"/>
    <col min="29" max="29" width="9.85546875" customWidth="1"/>
    <col min="30" max="30" width="7.85546875" customWidth="1"/>
    <col min="31" max="31" width="12.28515625" bestFit="1" customWidth="1"/>
    <col min="32" max="33" width="8.28515625" customWidth="1"/>
    <col min="34" max="34" width="9.42578125" customWidth="1"/>
    <col min="35" max="35" width="8.28515625" customWidth="1"/>
    <col min="36" max="36" width="10.5703125" bestFit="1" customWidth="1"/>
    <col min="37" max="37" width="8" bestFit="1" customWidth="1"/>
    <col min="38" max="38" width="12.28515625" style="74" bestFit="1" customWidth="1"/>
    <col min="40" max="40" width="9.42578125" bestFit="1" customWidth="1"/>
  </cols>
  <sheetData>
    <row r="2" spans="1:38" ht="26.25" x14ac:dyDescent="0.4">
      <c r="B2" s="4"/>
      <c r="C2" s="4"/>
      <c r="D2" s="4"/>
      <c r="E2" s="194"/>
      <c r="F2" s="192" t="s">
        <v>28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</row>
    <row r="3" spans="1:38" ht="18" x14ac:dyDescent="0.25">
      <c r="B3" s="4"/>
      <c r="C3" s="4"/>
      <c r="D3" s="4"/>
      <c r="E3" s="194"/>
      <c r="F3" s="193"/>
      <c r="G3" s="40" t="s">
        <v>91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3"/>
    </row>
    <row r="4" spans="1:38" ht="15" x14ac:dyDescent="0.2">
      <c r="B4" s="4"/>
      <c r="C4" s="4"/>
      <c r="D4" s="4"/>
      <c r="E4" s="194"/>
      <c r="F4" s="32"/>
      <c r="G4" s="40" t="s">
        <v>29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3"/>
    </row>
    <row r="5" spans="1:38" ht="15" x14ac:dyDescent="0.2">
      <c r="B5" s="4"/>
      <c r="C5" s="4"/>
      <c r="D5" s="4"/>
      <c r="E5" s="194"/>
      <c r="F5" s="32"/>
      <c r="G5" s="40" t="s">
        <v>42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3"/>
    </row>
    <row r="6" spans="1:38" ht="15" x14ac:dyDescent="0.2">
      <c r="B6" s="4"/>
      <c r="C6" s="4"/>
      <c r="D6" s="4"/>
      <c r="E6" s="194"/>
      <c r="F6" s="32"/>
      <c r="G6" s="40" t="s">
        <v>30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4"/>
      <c r="Z6" s="34"/>
      <c r="AA6" s="34"/>
      <c r="AB6" s="34"/>
      <c r="AC6" s="35"/>
    </row>
    <row r="7" spans="1:38" ht="13.5" thickBot="1" x14ac:dyDescent="0.25">
      <c r="B7" s="165"/>
      <c r="C7" s="11"/>
      <c r="D7" s="11"/>
      <c r="E7" s="11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</row>
    <row r="8" spans="1:38" s="2" customFormat="1" ht="19.5" thickBot="1" x14ac:dyDescent="0.35">
      <c r="A8" s="23" t="s">
        <v>92</v>
      </c>
      <c r="B8" s="136"/>
      <c r="C8" s="137"/>
      <c r="D8" s="138"/>
      <c r="F8" s="139"/>
      <c r="G8" s="140"/>
      <c r="H8" s="166"/>
      <c r="I8" s="166"/>
      <c r="J8" s="166"/>
      <c r="K8" s="167"/>
      <c r="L8" s="168"/>
      <c r="M8" s="169"/>
      <c r="N8" s="169"/>
      <c r="O8" s="168"/>
      <c r="P8" s="170"/>
      <c r="Q8" s="168"/>
      <c r="R8" s="168"/>
      <c r="S8" s="168"/>
      <c r="T8" s="168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1"/>
    </row>
    <row r="9" spans="1:38" s="54" customFormat="1" thickBot="1" x14ac:dyDescent="0.25">
      <c r="A9" s="51">
        <v>2</v>
      </c>
      <c r="B9" s="60" t="s">
        <v>10</v>
      </c>
      <c r="C9" s="134">
        <v>1500</v>
      </c>
      <c r="D9" s="135" t="s">
        <v>65</v>
      </c>
      <c r="E9" s="149"/>
      <c r="F9" s="149"/>
      <c r="G9" s="133">
        <f>AE117*1</f>
        <v>0</v>
      </c>
      <c r="H9" s="52"/>
      <c r="I9" s="52"/>
      <c r="J9" s="52"/>
      <c r="K9" s="52"/>
      <c r="L9" s="53"/>
      <c r="M9" s="53"/>
      <c r="N9" s="53"/>
      <c r="O9" s="53"/>
      <c r="P9" s="52"/>
      <c r="Q9" s="53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172"/>
    </row>
    <row r="10" spans="1:38" s="54" customFormat="1" ht="72" customHeight="1" thickBot="1" x14ac:dyDescent="0.95">
      <c r="A10" s="55"/>
      <c r="B10" s="56" t="s">
        <v>33</v>
      </c>
      <c r="C10" s="57">
        <f>C9/5</f>
        <v>300</v>
      </c>
      <c r="D10" s="147" t="s">
        <v>38</v>
      </c>
      <c r="E10" s="150" t="s">
        <v>79</v>
      </c>
      <c r="F10" s="152"/>
      <c r="G10" s="148">
        <f>AD117*1</f>
        <v>0</v>
      </c>
      <c r="H10" s="52"/>
      <c r="I10" s="52"/>
      <c r="J10" s="52"/>
      <c r="K10" s="52"/>
      <c r="L10" s="52"/>
      <c r="M10" s="52"/>
      <c r="N10" s="52"/>
      <c r="O10" s="67"/>
      <c r="P10" s="52"/>
      <c r="Q10" s="52"/>
      <c r="R10" s="52"/>
      <c r="S10" s="53"/>
      <c r="T10" s="66"/>
      <c r="U10" s="52"/>
      <c r="V10" s="195" t="s">
        <v>88</v>
      </c>
      <c r="W10" s="195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172"/>
    </row>
    <row r="11" spans="1:38" s="54" customFormat="1" ht="19.5" thickBot="1" x14ac:dyDescent="0.35">
      <c r="A11" s="59">
        <v>3</v>
      </c>
      <c r="B11" s="60" t="s">
        <v>12</v>
      </c>
      <c r="C11" s="98">
        <v>16</v>
      </c>
      <c r="D11" s="97"/>
      <c r="E11" s="151" t="s">
        <v>78</v>
      </c>
      <c r="F11" s="153"/>
      <c r="G11" s="61"/>
      <c r="H11" s="52"/>
      <c r="I11" s="52"/>
      <c r="J11" s="52"/>
      <c r="K11" s="52"/>
      <c r="L11" s="52"/>
      <c r="M11" s="52"/>
      <c r="N11" s="52"/>
      <c r="O11" s="52"/>
      <c r="P11" s="52"/>
      <c r="Q11" s="94" t="s">
        <v>23</v>
      </c>
      <c r="R11" s="95"/>
      <c r="S11" s="95"/>
      <c r="T11" s="95"/>
      <c r="U11" s="96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172"/>
    </row>
    <row r="12" spans="1:38" s="54" customFormat="1" ht="42.75" customHeight="1" thickBot="1" x14ac:dyDescent="0.55000000000000004">
      <c r="A12" s="62"/>
      <c r="B12" s="63" t="s">
        <v>24</v>
      </c>
      <c r="C12" s="64">
        <f>C10/C11</f>
        <v>18.75</v>
      </c>
      <c r="D12" s="82" t="s">
        <v>39</v>
      </c>
      <c r="E12" s="58" t="s">
        <v>85</v>
      </c>
      <c r="F12" s="58"/>
      <c r="G12" s="113">
        <f>G10/C11</f>
        <v>0</v>
      </c>
      <c r="H12" s="52"/>
      <c r="I12" s="52"/>
      <c r="J12" s="52"/>
      <c r="K12" s="52"/>
      <c r="L12" s="52"/>
      <c r="M12" s="52"/>
      <c r="N12" s="52"/>
      <c r="O12" s="52"/>
      <c r="P12" s="53"/>
      <c r="Q12" s="132" t="s">
        <v>66</v>
      </c>
      <c r="R12" s="53"/>
      <c r="S12" s="53"/>
      <c r="T12" s="53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172"/>
    </row>
    <row r="13" spans="1:38" s="1" customFormat="1" ht="17.25" customHeight="1" x14ac:dyDescent="0.25">
      <c r="A13" s="173"/>
      <c r="B13" s="19"/>
      <c r="C13" s="93" t="s">
        <v>8</v>
      </c>
      <c r="D13" s="11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118"/>
      <c r="AC13" s="115" t="s">
        <v>1</v>
      </c>
      <c r="AD13" s="116" t="s">
        <v>6</v>
      </c>
      <c r="AE13" s="68" t="s">
        <v>22</v>
      </c>
      <c r="AF13" s="3"/>
      <c r="AG13" s="3"/>
      <c r="AH13" s="3"/>
      <c r="AI13" s="3"/>
      <c r="AJ13" s="3"/>
      <c r="AK13" s="3"/>
      <c r="AL13" s="196"/>
    </row>
    <row r="14" spans="1:38" s="45" customFormat="1" ht="40.5" customHeight="1" thickBot="1" x14ac:dyDescent="0.2">
      <c r="A14" s="174"/>
      <c r="B14" s="42"/>
      <c r="C14" s="110" t="s">
        <v>43</v>
      </c>
      <c r="D14" s="102" t="s">
        <v>44</v>
      </c>
      <c r="E14" s="103" t="s">
        <v>62</v>
      </c>
      <c r="F14" s="103" t="s">
        <v>80</v>
      </c>
      <c r="G14" s="103" t="s">
        <v>45</v>
      </c>
      <c r="H14" s="103" t="s">
        <v>46</v>
      </c>
      <c r="I14" s="103" t="s">
        <v>63</v>
      </c>
      <c r="J14" s="103" t="s">
        <v>81</v>
      </c>
      <c r="K14" s="103" t="s">
        <v>47</v>
      </c>
      <c r="L14" s="103" t="s">
        <v>48</v>
      </c>
      <c r="M14" s="103" t="s">
        <v>64</v>
      </c>
      <c r="N14" s="103" t="s">
        <v>82</v>
      </c>
      <c r="O14" s="103" t="s">
        <v>49</v>
      </c>
      <c r="P14" s="103" t="s">
        <v>50</v>
      </c>
      <c r="Q14" s="103" t="s">
        <v>51</v>
      </c>
      <c r="R14" s="103" t="s">
        <v>52</v>
      </c>
      <c r="S14" s="103" t="s">
        <v>53</v>
      </c>
      <c r="T14" s="103" t="s">
        <v>83</v>
      </c>
      <c r="U14" s="103" t="s">
        <v>90</v>
      </c>
      <c r="V14" s="103" t="s">
        <v>84</v>
      </c>
      <c r="W14" s="103" t="s">
        <v>89</v>
      </c>
      <c r="X14" s="103" t="s">
        <v>54</v>
      </c>
      <c r="Y14" s="103" t="s">
        <v>55</v>
      </c>
      <c r="Z14" s="103" t="s">
        <v>56</v>
      </c>
      <c r="AA14" s="103" t="s">
        <v>57</v>
      </c>
      <c r="AB14" s="103" t="s">
        <v>58</v>
      </c>
      <c r="AC14" s="43" t="s">
        <v>26</v>
      </c>
      <c r="AD14" s="44" t="s">
        <v>25</v>
      </c>
      <c r="AE14" s="69" t="s">
        <v>27</v>
      </c>
      <c r="AF14" s="197"/>
      <c r="AG14" s="197"/>
      <c r="AH14" s="197"/>
      <c r="AI14" s="197"/>
      <c r="AJ14" s="197"/>
      <c r="AK14" s="197"/>
      <c r="AL14" s="198"/>
    </row>
    <row r="15" spans="1:38" ht="13.5" thickBot="1" x14ac:dyDescent="0.25">
      <c r="A15" s="89">
        <v>4</v>
      </c>
      <c r="B15" s="90" t="s">
        <v>21</v>
      </c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9">
        <v>0</v>
      </c>
      <c r="AC15" s="6" t="s">
        <v>2</v>
      </c>
      <c r="AD15" s="21" t="s">
        <v>2</v>
      </c>
      <c r="AE15" s="70" t="s">
        <v>2</v>
      </c>
      <c r="AF15" s="4"/>
      <c r="AG15" s="4"/>
      <c r="AH15" s="4"/>
      <c r="AI15" s="4"/>
      <c r="AJ15" s="4"/>
      <c r="AK15" s="4"/>
      <c r="AL15" s="199"/>
    </row>
    <row r="16" spans="1:38" ht="13.5" thickBot="1" x14ac:dyDescent="0.25">
      <c r="A16" s="175"/>
      <c r="B16" s="91" t="s">
        <v>41</v>
      </c>
      <c r="C16" s="111" t="s">
        <v>36</v>
      </c>
      <c r="D16" s="117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5"/>
      <c r="AD16" s="22"/>
      <c r="AE16" s="71"/>
      <c r="AF16" s="4"/>
      <c r="AG16" s="4"/>
      <c r="AH16" s="4"/>
      <c r="AI16" s="4"/>
      <c r="AJ16" s="4"/>
      <c r="AK16" s="4"/>
      <c r="AL16" s="199"/>
    </row>
    <row r="17" spans="1:38" x14ac:dyDescent="0.2">
      <c r="A17" s="175"/>
      <c r="B17" s="10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41"/>
      <c r="W17" s="141"/>
      <c r="X17" s="119"/>
      <c r="Y17" s="119"/>
      <c r="Z17" s="119"/>
      <c r="AA17" s="120"/>
      <c r="AB17" s="119"/>
      <c r="AC17" s="41">
        <f>$C$15*C17+$D$15*D17+$E$15*E17+$F$15*F17+$G$15*G17+$H$15*H17+$I$15*I17+$J$15*J17+$K$15*K17+$L$15*L17+$M$15*M17+$N$15*N17+$O$15*O17+$P$15*P17+$Q$15*Q17+$R$15*R17+$S$15*S17+$T$15*T17+$U$15*U17+$V$15*V17+$W$15*W17+$X$15*X17+$Y$15*Y17+$Z$15*Z17+$AA$15*AA17+$AB$15*AB17</f>
        <v>0</v>
      </c>
      <c r="AD17" s="20">
        <f>SUM(C17:Y17)</f>
        <v>0</v>
      </c>
      <c r="AE17" s="72">
        <f>C17*($C$15-$C$122)+D17*($D$15-$D$122)+E17*($E$15-$E$122)+F17*($F$15-$F$122)+G17*($G$15-$G$122)+H17*($H$15-$H$122)+I17*($I$15-$I$122)+J17*($J$15-$J$122)+K17*($K$15-$K$122)+L17*($L$15-$L$122)+M17*($M$15-$M$122)+N17*($N$15-$N$122)+O17*($O$15-$O$122)+P17*($P$15-$P$122)+Q17*($Q$15-$Q$122)+R17*($R$15-$R$122)+S17*($S$15-$S$122)+T17*($T$15-$T$122)+U17*($U$15-$U$122)+V17*($V$15-$V$122)+W17*($W$15-$W$122)+X17*($X$15-$X$122)+Y17*($Y$15-$Y$122)+Z17*($Z$15-$Z$122)+AA17*($AA$15-$AA$122)+AB17*($AB$15+$AB$122)</f>
        <v>0</v>
      </c>
      <c r="AF17" s="4"/>
      <c r="AG17" s="200"/>
      <c r="AH17" s="4"/>
      <c r="AI17" s="4"/>
      <c r="AJ17" s="4"/>
      <c r="AK17" s="4"/>
      <c r="AL17" s="199"/>
    </row>
    <row r="18" spans="1:38" x14ac:dyDescent="0.2">
      <c r="A18" s="175"/>
      <c r="B18" s="10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41"/>
      <c r="W18" s="141"/>
      <c r="X18" s="119"/>
      <c r="Y18" s="119"/>
      <c r="Z18" s="119"/>
      <c r="AA18" s="120"/>
      <c r="AB18" s="119"/>
      <c r="AC18" s="41">
        <f t="shared" ref="AC18:AC116" si="0">$C$15*C18+$D$15*D18+$E$15*E18+$F$15*F18+$G$15*G18+$H$15*H18+$I$15*I18+$J$15*J18+$K$15*K18+$L$15*L18+$M$15*M18+$N$15*N18+$O$15*O18+$P$15*P18+$Q$15*Q18+$R$15*R18+$S$15*S18+$T$15*T18+$U$15*U18+$V$15*V18+$W$15*W18+$X$15*X18+$Y$15*Y18+$Z$15*Z18+$AA$15*AA18+$AB$15*AB18</f>
        <v>0</v>
      </c>
      <c r="AD18" s="20">
        <f t="shared" ref="AD18:AD116" si="1">SUM(C18:Y18)</f>
        <v>0</v>
      </c>
      <c r="AE18" s="72">
        <f>C18*($C$15-$C$122)+D18*($D$15-$D$122)+E18*($E$15-$E$122)+F18*($F$15-$F$122)+G18*($G$15-$G$122)+H18*($H$15-$H$122)+I18*($I$15-$I$122)+J18*($J$15-$J$122)+K18*($K$15-$K$122)+L18*($L$15-$L$122)+M18*($M$15-$M$122)+N18*($N$15-$N$122)+O18*($O$15-$O$122)+P18*($P$15-$P$122)+Q18*($Q$15-$Q$122)+R18*($R$15-$R$122)+S18*($S$15-$S$122)+T18*($T$15-$T$122)+U18*($U$15-$U$122)+V18*($V$15-$V$122)+W18*($W$15-$W$122)+X18*($X$15-$X$122)+Y18*($Y$15-$Y$122)+Z18*($Z$15-$Z$122)+AA18*($AA$15-$AA$122)+AB18*($AB$15+$AB$122)</f>
        <v>0</v>
      </c>
      <c r="AF18" s="4"/>
      <c r="AG18" s="4"/>
      <c r="AH18" s="4"/>
      <c r="AI18" s="4"/>
      <c r="AJ18" s="4"/>
      <c r="AK18" s="4"/>
      <c r="AL18" s="199"/>
    </row>
    <row r="19" spans="1:38" x14ac:dyDescent="0.2">
      <c r="A19" s="175"/>
      <c r="B19" s="10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41"/>
      <c r="W19" s="141"/>
      <c r="X19" s="119"/>
      <c r="Y19" s="119"/>
      <c r="Z19" s="119"/>
      <c r="AA19" s="120"/>
      <c r="AB19" s="119"/>
      <c r="AC19" s="41">
        <f t="shared" si="0"/>
        <v>0</v>
      </c>
      <c r="AD19" s="20">
        <f t="shared" si="1"/>
        <v>0</v>
      </c>
      <c r="AE19" s="72">
        <f>C19*($C$15-$C$122)+D19*($D$15-$D$122)+E19*($E$15-$E$122)+F19*($F$15-$F$122)+G19*($G$15-$G$122)+H19*($H$15-$H$122)+I19*($I$15-$I$122)+J19*($J$15-$J$122)+K19*($K$15-$K$122)+L19*($L$15-$L$122)+M19*($M$15-$M$122)+N19*($N$15-$N$122)+O19*($O$15-$O$122)+P19*($P$15-$P$122)+Q19*($Q$15-$Q$122)+R19*($R$15-$R$122)+S19*($S$15-$S$122)+T19*($T$15-$T$122)+U19*($U$15-$U$122)+V19*($V$15-$V$122)+W19*($W$15-$W$122)+X19*($X$15-$X$122)+Y19*($Y$15-$Y$122)+Z19*($Z$15-$Z$122)+AA19*($AA$15-$AA$122)+AB19*($AB$15+$AB$122)</f>
        <v>0</v>
      </c>
      <c r="AF19" s="4"/>
      <c r="AG19" s="4"/>
      <c r="AH19" s="4"/>
      <c r="AI19" s="4"/>
      <c r="AJ19" s="4"/>
      <c r="AK19" s="4"/>
      <c r="AL19" s="199"/>
    </row>
    <row r="20" spans="1:38" x14ac:dyDescent="0.2">
      <c r="A20" s="175"/>
      <c r="B20" s="10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41"/>
      <c r="W20" s="141"/>
      <c r="X20" s="119"/>
      <c r="Y20" s="119"/>
      <c r="Z20" s="119"/>
      <c r="AA20" s="120"/>
      <c r="AB20" s="119"/>
      <c r="AC20" s="41">
        <f t="shared" si="0"/>
        <v>0</v>
      </c>
      <c r="AD20" s="20">
        <f t="shared" si="1"/>
        <v>0</v>
      </c>
      <c r="AE20" s="72">
        <f>C20*($C$15-$C$122)+D20*($D$15-$D$122)+E20*($E$15-$E$122)+F20*($F$15-$F$122)+G20*($G$15-$G$122)+H20*($H$15-$H$122)+I20*($I$15-$I$122)+J20*($J$15-$J$122)+K20*($K$15-$K$122)+L20*($L$15-$L$122)+M20*($M$15-$M$122)+N20*($N$15-$N$122)+O20*($O$15-$O$122)+P20*($P$15-$P$122)+Q20*($Q$15-$Q$122)+R20*($R$15-$R$122)+S20*($S$15-$S$122)+T20*($T$15-$T$122)+U20*($U$15-$U$122)+V20*($V$15-$V$122)+W20*($W$15-$W$122)+X20*($X$15-$X$122)+Y20*($Y$15-$Y$122)+Z20*($Z$15-$Z$122)+AA20*($AA$15-$AA$122)+AB20*($AB$15+$AB$122)</f>
        <v>0</v>
      </c>
      <c r="AF20" s="4"/>
      <c r="AG20" s="4"/>
      <c r="AH20" s="4"/>
      <c r="AI20" s="4"/>
      <c r="AJ20" s="4"/>
      <c r="AK20" s="4"/>
      <c r="AL20" s="199"/>
    </row>
    <row r="21" spans="1:38" x14ac:dyDescent="0.2">
      <c r="A21" s="175"/>
      <c r="B21" s="10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41"/>
      <c r="W21" s="141"/>
      <c r="X21" s="119"/>
      <c r="Y21" s="119"/>
      <c r="Z21" s="119"/>
      <c r="AA21" s="120"/>
      <c r="AB21" s="119"/>
      <c r="AC21" s="41">
        <f t="shared" si="0"/>
        <v>0</v>
      </c>
      <c r="AD21" s="20">
        <f t="shared" si="1"/>
        <v>0</v>
      </c>
      <c r="AE21" s="72">
        <f>C21*($C$15-$C$122)+D21*($D$15-$D$122)+E21*($E$15-$E$122)+F21*($F$15-$F$122)+G21*($G$15-$G$122)+H21*($H$15-$H$122)+I21*($I$15-$I$122)+J21*($J$15-$J$122)+K21*($K$15-$K$122)+L21*($L$15-$L$122)+M21*($M$15-$M$122)+N21*($N$15-$N$122)+O21*($O$15-$O$122)+P21*($P$15-$P$122)+Q21*($Q$15-$Q$122)+R21*($R$15-$R$122)+S21*($S$15-$S$122)+T21*($T$15-$T$122)+U21*($U$15-$U$122)+V21*($V$15-$V$122)+W21*($W$15-$W$122)+X21*($X$15-$X$122)+Y21*($Y$15-$Y$122)+Z21*($Z$15-$Z$122)+AA21*($AA$15-$AA$122)+AB21*($AB$15+$AB$122)</f>
        <v>0</v>
      </c>
      <c r="AF21" s="4"/>
      <c r="AG21" s="4"/>
      <c r="AH21" s="4"/>
      <c r="AI21" s="4"/>
      <c r="AJ21" s="4"/>
      <c r="AK21" s="4"/>
      <c r="AL21" s="199"/>
    </row>
    <row r="22" spans="1:38" x14ac:dyDescent="0.2">
      <c r="A22" s="175"/>
      <c r="B22" s="10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41"/>
      <c r="W22" s="141"/>
      <c r="X22" s="119"/>
      <c r="Y22" s="119"/>
      <c r="Z22" s="119"/>
      <c r="AA22" s="120"/>
      <c r="AB22" s="119"/>
      <c r="AC22" s="41">
        <f t="shared" si="0"/>
        <v>0</v>
      </c>
      <c r="AD22" s="20">
        <f t="shared" si="1"/>
        <v>0</v>
      </c>
      <c r="AE22" s="72">
        <f>C22*($C$15-$C$122)+D22*($D$15-$D$122)+E22*($E$15-$E$122)+F22*($F$15-$F$122)+G22*($G$15-$G$122)+H22*($H$15-$H$122)+I22*($I$15-$I$122)+J22*($J$15-$J$122)+K22*($K$15-$K$122)+L22*($L$15-$L$122)+M22*($M$15-$M$122)+N22*($N$15-$N$122)+O22*($O$15-$O$122)+P22*($P$15-$P$122)+Q22*($Q$15-$Q$122)+R22*($R$15-$R$122)+S22*($S$15-$S$122)+T22*($T$15-$T$122)+U22*($U$15-$U$122)+V22*($V$15-$V$122)+W22*($W$15-$W$122)+X22*($X$15-$X$122)+Y22*($Y$15-$Y$122)+Z22*($Z$15-$Z$122)+AA22*($AA$15-$AA$122)+AB22*($AB$15+$AB$122)</f>
        <v>0</v>
      </c>
      <c r="AF22" s="4"/>
      <c r="AG22" s="4"/>
      <c r="AH22" s="4"/>
      <c r="AI22" s="4"/>
      <c r="AJ22" s="4"/>
      <c r="AK22" s="4"/>
      <c r="AL22" s="199"/>
    </row>
    <row r="23" spans="1:38" x14ac:dyDescent="0.2">
      <c r="A23" s="175"/>
      <c r="B23" s="10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41"/>
      <c r="W23" s="141"/>
      <c r="X23" s="119"/>
      <c r="Y23" s="119"/>
      <c r="Z23" s="119"/>
      <c r="AA23" s="120"/>
      <c r="AB23" s="119"/>
      <c r="AC23" s="41">
        <f t="shared" si="0"/>
        <v>0</v>
      </c>
      <c r="AD23" s="20">
        <f t="shared" si="1"/>
        <v>0</v>
      </c>
      <c r="AE23" s="72">
        <f>C23*($C$15-$C$122)+D23*($D$15-$D$122)+E23*($E$15-$E$122)+F23*($F$15-$F$122)+G23*($G$15-$G$122)+H23*($H$15-$H$122)+I23*($I$15-$I$122)+J23*($J$15-$J$122)+K23*($K$15-$K$122)+L23*($L$15-$L$122)+M23*($M$15-$M$122)+N23*($N$15-$N$122)+O23*($O$15-$O$122)+P23*($P$15-$P$122)+Q23*($Q$15-$Q$122)+R23*($R$15-$R$122)+S23*($S$15-$S$122)+T23*($T$15-$T$122)+U23*($U$15-$U$122)+V23*($V$15-$V$122)+W23*($W$15-$W$122)+X23*($X$15-$X$122)+Y23*($Y$15-$Y$122)+Z23*($Z$15-$Z$122)+AA23*($AA$15-$AA$122)+AB23*($AB$15+$AB$122)</f>
        <v>0</v>
      </c>
      <c r="AF23" s="4"/>
      <c r="AG23" s="4"/>
      <c r="AH23" s="4"/>
      <c r="AI23" s="4"/>
      <c r="AJ23" s="4"/>
      <c r="AK23" s="4"/>
      <c r="AL23" s="199"/>
    </row>
    <row r="24" spans="1:38" x14ac:dyDescent="0.2">
      <c r="A24" s="175"/>
      <c r="B24" s="10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41"/>
      <c r="W24" s="141"/>
      <c r="X24" s="119"/>
      <c r="Y24" s="119"/>
      <c r="Z24" s="119"/>
      <c r="AA24" s="120"/>
      <c r="AB24" s="119"/>
      <c r="AC24" s="41">
        <f t="shared" si="0"/>
        <v>0</v>
      </c>
      <c r="AD24" s="20">
        <f t="shared" si="1"/>
        <v>0</v>
      </c>
      <c r="AE24" s="72">
        <f>C24*($C$15-$C$122)+D24*($D$15-$D$122)+E24*($E$15-$E$122)+F24*($F$15-$F$122)+G24*($G$15-$G$122)+H24*($H$15-$H$122)+I24*($I$15-$I$122)+J24*($J$15-$J$122)+K24*($K$15-$K$122)+L24*($L$15-$L$122)+M24*($M$15-$M$122)+N24*($N$15-$N$122)+O24*($O$15-$O$122)+P24*($P$15-$P$122)+Q24*($Q$15-$Q$122)+R24*($R$15-$R$122)+S24*($S$15-$S$122)+T24*($T$15-$T$122)+U24*($U$15-$U$122)+V24*($V$15-$V$122)+W24*($W$15-$W$122)+X24*($X$15-$X$122)+Y24*($Y$15-$Y$122)+Z24*($Z$15-$Z$122)+AA24*($AA$15-$AA$122)+AB24*($AB$15+$AB$122)</f>
        <v>0</v>
      </c>
      <c r="AF24" s="4"/>
      <c r="AG24" s="4"/>
      <c r="AH24" s="4"/>
      <c r="AI24" s="4"/>
      <c r="AJ24" s="4"/>
      <c r="AK24" s="4"/>
      <c r="AL24" s="199"/>
    </row>
    <row r="25" spans="1:38" x14ac:dyDescent="0.2">
      <c r="A25" s="175"/>
      <c r="B25" s="10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41"/>
      <c r="W25" s="141"/>
      <c r="X25" s="119"/>
      <c r="Y25" s="119"/>
      <c r="Z25" s="119"/>
      <c r="AA25" s="120"/>
      <c r="AB25" s="119"/>
      <c r="AC25" s="41">
        <f t="shared" si="0"/>
        <v>0</v>
      </c>
      <c r="AD25" s="20">
        <f t="shared" si="1"/>
        <v>0</v>
      </c>
      <c r="AE25" s="72">
        <f>C25*($C$15-$C$122)+D25*($D$15-$D$122)+E25*($E$15-$E$122)+F25*($F$15-$F$122)+G25*($G$15-$G$122)+H25*($H$15-$H$122)+I25*($I$15-$I$122)+J25*($J$15-$J$122)+K25*($K$15-$K$122)+L25*($L$15-$L$122)+M25*($M$15-$M$122)+N25*($N$15-$N$122)+O25*($O$15-$O$122)+P25*($P$15-$P$122)+Q25*($Q$15-$Q$122)+R25*($R$15-$R$122)+S25*($S$15-$S$122)+T25*($T$15-$T$122)+U25*($U$15-$U$122)+V25*($V$15-$V$122)+W25*($W$15-$W$122)+X25*($X$15-$X$122)+Y25*($Y$15-$Y$122)+Z25*($Z$15-$Z$122)+AA25*($AA$15-$AA$122)+AB25*($AB$15+$AB$122)</f>
        <v>0</v>
      </c>
      <c r="AF25" s="4"/>
      <c r="AG25" s="4"/>
      <c r="AH25" s="4"/>
      <c r="AI25" s="4"/>
      <c r="AJ25" s="4"/>
      <c r="AK25" s="4"/>
      <c r="AL25" s="199"/>
    </row>
    <row r="26" spans="1:38" x14ac:dyDescent="0.2">
      <c r="A26" s="175"/>
      <c r="B26" s="10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41"/>
      <c r="W26" s="141"/>
      <c r="X26" s="119"/>
      <c r="Y26" s="119"/>
      <c r="Z26" s="119"/>
      <c r="AA26" s="120"/>
      <c r="AB26" s="119"/>
      <c r="AC26" s="41">
        <f t="shared" si="0"/>
        <v>0</v>
      </c>
      <c r="AD26" s="20">
        <f t="shared" si="1"/>
        <v>0</v>
      </c>
      <c r="AE26" s="72">
        <f>C26*($C$15-$C$122)+D26*($D$15-$D$122)+E26*($E$15-$E$122)+F26*($F$15-$F$122)+G26*($G$15-$G$122)+H26*($H$15-$H$122)+I26*($I$15-$I$122)+J26*($J$15-$J$122)+K26*($K$15-$K$122)+L26*($L$15-$L$122)+M26*($M$15-$M$122)+N26*($N$15-$N$122)+O26*($O$15-$O$122)+P26*($P$15-$P$122)+Q26*($Q$15-$Q$122)+R26*($R$15-$R$122)+S26*($S$15-$S$122)+T26*($T$15-$T$122)+U26*($U$15-$U$122)+V26*($V$15-$V$122)+W26*($W$15-$W$122)+X26*($X$15-$X$122)+Y26*($Y$15-$Y$122)+Z26*($Z$15-$Z$122)+AA26*($AA$15-$AA$122)+AB26*($AB$15+$AB$122)</f>
        <v>0</v>
      </c>
      <c r="AF26" s="4"/>
      <c r="AG26" s="4"/>
      <c r="AH26" s="4"/>
      <c r="AI26" s="4"/>
      <c r="AJ26" s="4"/>
      <c r="AK26" s="4"/>
      <c r="AL26" s="199"/>
    </row>
    <row r="27" spans="1:38" x14ac:dyDescent="0.2">
      <c r="A27" s="175"/>
      <c r="B27" s="10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41"/>
      <c r="W27" s="141"/>
      <c r="X27" s="119"/>
      <c r="Y27" s="119"/>
      <c r="Z27" s="119"/>
      <c r="AA27" s="120"/>
      <c r="AB27" s="119"/>
      <c r="AC27" s="41">
        <f t="shared" si="0"/>
        <v>0</v>
      </c>
      <c r="AD27" s="20">
        <f t="shared" si="1"/>
        <v>0</v>
      </c>
      <c r="AE27" s="72">
        <f>C27*($C$15-$C$122)+D27*($D$15-$D$122)+E27*($E$15-$E$122)+F27*($F$15-$F$122)+G27*($G$15-$G$122)+H27*($H$15-$H$122)+I27*($I$15-$I$122)+J27*($J$15-$J$122)+K27*($K$15-$K$122)+L27*($L$15-$L$122)+M27*($M$15-$M$122)+N27*($N$15-$N$122)+O27*($O$15-$O$122)+P27*($P$15-$P$122)+Q27*($Q$15-$Q$122)+R27*($R$15-$R$122)+S27*($S$15-$S$122)+T27*($T$15-$T$122)+U27*($U$15-$U$122)+V27*($V$15-$V$122)+W27*($W$15-$W$122)+X27*($X$15-$X$122)+Y27*($Y$15-$Y$122)+Z27*($Z$15-$Z$122)+AA27*($AA$15-$AA$122)+AB27*($AB$15+$AB$122)</f>
        <v>0</v>
      </c>
      <c r="AF27" s="4"/>
      <c r="AG27" s="4"/>
      <c r="AH27" s="4"/>
      <c r="AI27" s="4"/>
      <c r="AJ27" s="4"/>
      <c r="AK27" s="4"/>
      <c r="AL27" s="199"/>
    </row>
    <row r="28" spans="1:38" x14ac:dyDescent="0.2">
      <c r="A28" s="175"/>
      <c r="B28" s="10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6"/>
      <c r="Q28" s="126"/>
      <c r="R28" s="125"/>
      <c r="S28" s="126"/>
      <c r="T28" s="126"/>
      <c r="U28" s="126"/>
      <c r="V28" s="141"/>
      <c r="W28" s="141"/>
      <c r="X28" s="119"/>
      <c r="Y28" s="119"/>
      <c r="Z28" s="119"/>
      <c r="AA28" s="120"/>
      <c r="AB28" s="119"/>
      <c r="AC28" s="41">
        <f t="shared" si="0"/>
        <v>0</v>
      </c>
      <c r="AD28" s="20">
        <f t="shared" si="1"/>
        <v>0</v>
      </c>
      <c r="AE28" s="72">
        <f>C28*($C$15-$C$122)+D28*($D$15-$D$122)+E28*($E$15-$E$122)+F28*($F$15-$F$122)+G28*($G$15-$G$122)+H28*($H$15-$H$122)+I28*($I$15-$I$122)+J28*($J$15-$J$122)+K28*($K$15-$K$122)+L28*($L$15-$L$122)+M28*($M$15-$M$122)+N28*($N$15-$N$122)+O28*($O$15-$O$122)+P28*($P$15-$P$122)+Q28*($Q$15-$Q$122)+R28*($R$15-$R$122)+S28*($S$15-$S$122)+T28*($T$15-$T$122)+U28*($U$15-$U$122)+V28*($V$15-$V$122)+W28*($W$15-$W$122)+X28*($X$15-$X$122)+Y28*($Y$15-$Y$122)+Z28*($Z$15-$Z$122)+AA28*($AA$15-$AA$122)+AB28*($AB$15+$AB$122)</f>
        <v>0</v>
      </c>
      <c r="AF28" s="4"/>
      <c r="AG28" s="4"/>
      <c r="AH28" s="4"/>
      <c r="AI28" s="4"/>
      <c r="AJ28" s="4"/>
      <c r="AK28" s="4"/>
      <c r="AL28" s="199"/>
    </row>
    <row r="29" spans="1:38" x14ac:dyDescent="0.2">
      <c r="A29" s="175"/>
      <c r="B29" s="10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41"/>
      <c r="W29" s="141"/>
      <c r="X29" s="119"/>
      <c r="Y29" s="119"/>
      <c r="Z29" s="119"/>
      <c r="AA29" s="120"/>
      <c r="AB29" s="119"/>
      <c r="AC29" s="41">
        <f t="shared" si="0"/>
        <v>0</v>
      </c>
      <c r="AD29" s="20">
        <f t="shared" si="1"/>
        <v>0</v>
      </c>
      <c r="AE29" s="72">
        <f>C29*($C$15-$C$122)+D29*($D$15-$D$122)+E29*($E$15-$E$122)+F29*($F$15-$F$122)+G29*($G$15-$G$122)+H29*($H$15-$H$122)+I29*($I$15-$I$122)+J29*($J$15-$J$122)+K29*($K$15-$K$122)+L29*($L$15-$L$122)+M29*($M$15-$M$122)+N29*($N$15-$N$122)+O29*($O$15-$O$122)+P29*($P$15-$P$122)+Q29*($Q$15-$Q$122)+R29*($R$15-$R$122)+S29*($S$15-$S$122)+T29*($T$15-$T$122)+U29*($U$15-$U$122)+V29*($V$15-$V$122)+W29*($W$15-$W$122)+X29*($X$15-$X$122)+Y29*($Y$15-$Y$122)+Z29*($Z$15-$Z$122)+AA29*($AA$15-$AA$122)+AB29*($AB$15+$AB$122)</f>
        <v>0</v>
      </c>
      <c r="AF29" s="4"/>
      <c r="AG29" s="4"/>
      <c r="AH29" s="4"/>
      <c r="AI29" s="4"/>
      <c r="AJ29" s="4"/>
      <c r="AK29" s="4"/>
      <c r="AL29" s="199"/>
    </row>
    <row r="30" spans="1:38" x14ac:dyDescent="0.2">
      <c r="A30" s="175"/>
      <c r="B30" s="10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6"/>
      <c r="S30" s="125"/>
      <c r="T30" s="125"/>
      <c r="U30" s="125"/>
      <c r="V30" s="141"/>
      <c r="W30" s="141"/>
      <c r="X30" s="119"/>
      <c r="Y30" s="119"/>
      <c r="Z30" s="119"/>
      <c r="AA30" s="120"/>
      <c r="AB30" s="119"/>
      <c r="AC30" s="41">
        <f t="shared" si="0"/>
        <v>0</v>
      </c>
      <c r="AD30" s="20">
        <f t="shared" si="1"/>
        <v>0</v>
      </c>
      <c r="AE30" s="72">
        <f>C30*($C$15-$C$122)+D30*($D$15-$D$122)+E30*($E$15-$E$122)+F30*($F$15-$F$122)+G30*($G$15-$G$122)+H30*($H$15-$H$122)+I30*($I$15-$I$122)+J30*($J$15-$J$122)+K30*($K$15-$K$122)+L30*($L$15-$L$122)+M30*($M$15-$M$122)+N30*($N$15-$N$122)+O30*($O$15-$O$122)+P30*($P$15-$P$122)+Q30*($Q$15-$Q$122)+R30*($R$15-$R$122)+S30*($S$15-$S$122)+T30*($T$15-$T$122)+U30*($U$15-$U$122)+V30*($V$15-$V$122)+W30*($W$15-$W$122)+X30*($X$15-$X$122)+Y30*($Y$15-$Y$122)+Z30*($Z$15-$Z$122)+AA30*($AA$15-$AA$122)+AB30*($AB$15+$AB$122)</f>
        <v>0</v>
      </c>
      <c r="AF30" s="4"/>
      <c r="AG30" s="4"/>
      <c r="AH30" s="4"/>
      <c r="AI30" s="4"/>
      <c r="AJ30" s="4"/>
      <c r="AK30" s="4"/>
      <c r="AL30" s="199"/>
    </row>
    <row r="31" spans="1:38" x14ac:dyDescent="0.2">
      <c r="A31" s="175"/>
      <c r="B31" s="10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41"/>
      <c r="W31" s="141"/>
      <c r="X31" s="119"/>
      <c r="Y31" s="119"/>
      <c r="Z31" s="119"/>
      <c r="AA31" s="120"/>
      <c r="AB31" s="119"/>
      <c r="AC31" s="41">
        <f t="shared" si="0"/>
        <v>0</v>
      </c>
      <c r="AD31" s="20">
        <f t="shared" si="1"/>
        <v>0</v>
      </c>
      <c r="AE31" s="72">
        <f>C31*($C$15-$C$122)+D31*($D$15-$D$122)+E31*($E$15-$E$122)+F31*($F$15-$F$122)+G31*($G$15-$G$122)+H31*($H$15-$H$122)+I31*($I$15-$I$122)+J31*($J$15-$J$122)+K31*($K$15-$K$122)+L31*($L$15-$L$122)+M31*($M$15-$M$122)+N31*($N$15-$N$122)+O31*($O$15-$O$122)+P31*($P$15-$P$122)+Q31*($Q$15-$Q$122)+R31*($R$15-$R$122)+S31*($S$15-$S$122)+T31*($T$15-$T$122)+U31*($U$15-$U$122)+V31*($V$15-$V$122)+W31*($W$15-$W$122)+X31*($X$15-$X$122)+Y31*($Y$15-$Y$122)+Z31*($Z$15-$Z$122)+AA31*($AA$15-$AA$122)+AB31*($AB$15+$AB$122)</f>
        <v>0</v>
      </c>
      <c r="AF31" s="4"/>
      <c r="AG31" s="4"/>
      <c r="AH31" s="4"/>
      <c r="AI31" s="4"/>
      <c r="AJ31" s="4"/>
      <c r="AK31" s="4"/>
      <c r="AL31" s="199"/>
    </row>
    <row r="32" spans="1:38" x14ac:dyDescent="0.2">
      <c r="A32" s="175"/>
      <c r="B32" s="10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41"/>
      <c r="W32" s="141"/>
      <c r="X32" s="119"/>
      <c r="Y32" s="119"/>
      <c r="Z32" s="119"/>
      <c r="AA32" s="120"/>
      <c r="AB32" s="119"/>
      <c r="AC32" s="41">
        <f t="shared" ref="AC32:AC57" si="2">$C$15*C32+$D$15*D32+$E$15*E32+$F$15*F32+$G$15*G32+$H$15*H32+$I$15*I32+$J$15*J32+$K$15*K32+$L$15*L32+$M$15*M32+$N$15*N32+$O$15*O32+$P$15*P32+$Q$15*Q32+$R$15*R32+$S$15*S32+$T$15*T32+$U$15*U32+$V$15*V32+$W$15*W32+$X$15*X32+$Y$15*Y32+$Z$15*Z32+$AA$15*AA32+$AB$15*AB32</f>
        <v>0</v>
      </c>
      <c r="AD32" s="20">
        <f t="shared" ref="AD32:AD57" si="3">SUM(C32:Y32)</f>
        <v>0</v>
      </c>
      <c r="AE32" s="72">
        <f>C32*($C$15-$C$122)+D32*($D$15-$D$122)+E32*($E$15-$E$122)+F32*($F$15-$F$122)+G32*($G$15-$G$122)+H32*($H$15-$H$122)+I32*($I$15-$I$122)+J32*($J$15-$J$122)+K32*($K$15-$K$122)+L32*($L$15-$L$122)+M32*($M$15-$M$122)+N32*($N$15-$N$122)+O32*($O$15-$O$122)+P32*($P$15-$P$122)+Q32*($Q$15-$Q$122)+R32*($R$15-$R$122)+S32*($S$15-$S$122)+T32*($T$15-$T$122)+U32*($U$15-$U$122)+V32*($V$15-$V$122)+W32*($W$15-$W$122)+X32*($X$15-$X$122)+Y32*($Y$15-$Y$122)+Z32*($Z$15-$Z$122)+AA32*($AA$15-$AA$122)+AB32*($AB$15+$AB$122)</f>
        <v>0</v>
      </c>
      <c r="AF32" s="4"/>
      <c r="AG32" s="4"/>
      <c r="AH32" s="4"/>
      <c r="AI32" s="4"/>
      <c r="AJ32" s="4"/>
      <c r="AK32" s="4"/>
      <c r="AL32" s="199"/>
    </row>
    <row r="33" spans="1:38" x14ac:dyDescent="0.2">
      <c r="A33" s="175"/>
      <c r="B33" s="10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41"/>
      <c r="W33" s="141"/>
      <c r="X33" s="119"/>
      <c r="Y33" s="119"/>
      <c r="Z33" s="119"/>
      <c r="AA33" s="120"/>
      <c r="AB33" s="119"/>
      <c r="AC33" s="41">
        <f t="shared" si="2"/>
        <v>0</v>
      </c>
      <c r="AD33" s="20">
        <f t="shared" si="3"/>
        <v>0</v>
      </c>
      <c r="AE33" s="72">
        <f>C33*($C$15-$C$122)+D33*($D$15-$D$122)+E33*($E$15-$E$122)+F33*($F$15-$F$122)+G33*($G$15-$G$122)+H33*($H$15-$H$122)+I33*($I$15-$I$122)+J33*($J$15-$J$122)+K33*($K$15-$K$122)+L33*($L$15-$L$122)+M33*($M$15-$M$122)+N33*($N$15-$N$122)+O33*($O$15-$O$122)+P33*($P$15-$P$122)+Q33*($Q$15-$Q$122)+R33*($R$15-$R$122)+S33*($S$15-$S$122)+T33*($T$15-$T$122)+U33*($U$15-$U$122)+V33*($V$15-$V$122)+W33*($W$15-$W$122)+X33*($X$15-$X$122)+Y33*($Y$15-$Y$122)+Z33*($Z$15-$Z$122)+AA33*($AA$15-$AA$122)+AB33*($AB$15+$AB$122)</f>
        <v>0</v>
      </c>
      <c r="AF33" s="4"/>
      <c r="AG33" s="4"/>
      <c r="AH33" s="4"/>
      <c r="AI33" s="4"/>
      <c r="AJ33" s="4"/>
      <c r="AK33" s="4"/>
      <c r="AL33" s="199"/>
    </row>
    <row r="34" spans="1:38" x14ac:dyDescent="0.2">
      <c r="A34" s="175"/>
      <c r="B34" s="10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41"/>
      <c r="W34" s="141"/>
      <c r="X34" s="119"/>
      <c r="Y34" s="119"/>
      <c r="Z34" s="119"/>
      <c r="AA34" s="120"/>
      <c r="AB34" s="119"/>
      <c r="AC34" s="41">
        <f t="shared" si="2"/>
        <v>0</v>
      </c>
      <c r="AD34" s="20">
        <f t="shared" si="3"/>
        <v>0</v>
      </c>
      <c r="AE34" s="72">
        <f>C34*($C$15-$C$122)+D34*($D$15-$D$122)+E34*($E$15-$E$122)+F34*($F$15-$F$122)+G34*($G$15-$G$122)+H34*($H$15-$H$122)+I34*($I$15-$I$122)+J34*($J$15-$J$122)+K34*($K$15-$K$122)+L34*($L$15-$L$122)+M34*($M$15-$M$122)+N34*($N$15-$N$122)+O34*($O$15-$O$122)+P34*($P$15-$P$122)+Q34*($Q$15-$Q$122)+R34*($R$15-$R$122)+S34*($S$15-$S$122)+T34*($T$15-$T$122)+U34*($U$15-$U$122)+V34*($V$15-$V$122)+W34*($W$15-$W$122)+X34*($X$15-$X$122)+Y34*($Y$15-$Y$122)+Z34*($Z$15-$Z$122)+AA34*($AA$15-$AA$122)+AB34*($AB$15+$AB$122)</f>
        <v>0</v>
      </c>
      <c r="AF34" s="4"/>
      <c r="AG34" s="4"/>
      <c r="AH34" s="4"/>
      <c r="AI34" s="4"/>
      <c r="AJ34" s="4"/>
      <c r="AK34" s="4"/>
      <c r="AL34" s="199"/>
    </row>
    <row r="35" spans="1:38" x14ac:dyDescent="0.2">
      <c r="A35" s="175"/>
      <c r="B35" s="10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41"/>
      <c r="W35" s="141"/>
      <c r="X35" s="119"/>
      <c r="Y35" s="119"/>
      <c r="Z35" s="119"/>
      <c r="AA35" s="120"/>
      <c r="AB35" s="119"/>
      <c r="AC35" s="41">
        <f t="shared" si="2"/>
        <v>0</v>
      </c>
      <c r="AD35" s="20">
        <f t="shared" si="3"/>
        <v>0</v>
      </c>
      <c r="AE35" s="72">
        <f>C35*($C$15-$C$122)+D35*($D$15-$D$122)+E35*($E$15-$E$122)+F35*($F$15-$F$122)+G35*($G$15-$G$122)+H35*($H$15-$H$122)+I35*($I$15-$I$122)+J35*($J$15-$J$122)+K35*($K$15-$K$122)+L35*($L$15-$L$122)+M35*($M$15-$M$122)+N35*($N$15-$N$122)+O35*($O$15-$O$122)+P35*($P$15-$P$122)+Q35*($Q$15-$Q$122)+R35*($R$15-$R$122)+S35*($S$15-$S$122)+T35*($T$15-$T$122)+U35*($U$15-$U$122)+V35*($V$15-$V$122)+W35*($W$15-$W$122)+X35*($X$15-$X$122)+Y35*($Y$15-$Y$122)+Z35*($Z$15-$Z$122)+AA35*($AA$15-$AA$122)+AB35*($AB$15+$AB$122)</f>
        <v>0</v>
      </c>
      <c r="AF35" s="4"/>
      <c r="AG35" s="4"/>
      <c r="AH35" s="4"/>
      <c r="AI35" s="4"/>
      <c r="AJ35" s="4"/>
      <c r="AK35" s="4"/>
      <c r="AL35" s="199"/>
    </row>
    <row r="36" spans="1:38" x14ac:dyDescent="0.2">
      <c r="A36" s="175"/>
      <c r="B36" s="10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41"/>
      <c r="W36" s="141"/>
      <c r="X36" s="119"/>
      <c r="Y36" s="119"/>
      <c r="Z36" s="119"/>
      <c r="AA36" s="120"/>
      <c r="AB36" s="119"/>
      <c r="AC36" s="41">
        <f t="shared" si="2"/>
        <v>0</v>
      </c>
      <c r="AD36" s="20">
        <f t="shared" si="3"/>
        <v>0</v>
      </c>
      <c r="AE36" s="72">
        <f>C36*($C$15-$C$122)+D36*($D$15-$D$122)+E36*($E$15-$E$122)+F36*($F$15-$F$122)+G36*($G$15-$G$122)+H36*($H$15-$H$122)+I36*($I$15-$I$122)+J36*($J$15-$J$122)+K36*($K$15-$K$122)+L36*($L$15-$L$122)+M36*($M$15-$M$122)+N36*($N$15-$N$122)+O36*($O$15-$O$122)+P36*($P$15-$P$122)+Q36*($Q$15-$Q$122)+R36*($R$15-$R$122)+S36*($S$15-$S$122)+T36*($T$15-$T$122)+U36*($U$15-$U$122)+V36*($V$15-$V$122)+W36*($W$15-$W$122)+X36*($X$15-$X$122)+Y36*($Y$15-$Y$122)+Z36*($Z$15-$Z$122)+AA36*($AA$15-$AA$122)+AB36*($AB$15+$AB$122)</f>
        <v>0</v>
      </c>
      <c r="AF36" s="4"/>
      <c r="AG36" s="4"/>
      <c r="AH36" s="4"/>
      <c r="AI36" s="4"/>
      <c r="AJ36" s="4"/>
      <c r="AK36" s="4"/>
      <c r="AL36" s="199"/>
    </row>
    <row r="37" spans="1:38" x14ac:dyDescent="0.2">
      <c r="A37" s="175"/>
      <c r="B37" s="10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41"/>
      <c r="W37" s="141"/>
      <c r="X37" s="119"/>
      <c r="Y37" s="119"/>
      <c r="Z37" s="119"/>
      <c r="AA37" s="120"/>
      <c r="AB37" s="119"/>
      <c r="AC37" s="41">
        <f t="shared" si="2"/>
        <v>0</v>
      </c>
      <c r="AD37" s="20">
        <f t="shared" si="3"/>
        <v>0</v>
      </c>
      <c r="AE37" s="72">
        <f>C37*($C$15-$C$122)+D37*($D$15-$D$122)+E37*($E$15-$E$122)+F37*($F$15-$F$122)+G37*($G$15-$G$122)+H37*($H$15-$H$122)+I37*($I$15-$I$122)+J37*($J$15-$J$122)+K37*($K$15-$K$122)+L37*($L$15-$L$122)+M37*($M$15-$M$122)+N37*($N$15-$N$122)+O37*($O$15-$O$122)+P37*($P$15-$P$122)+Q37*($Q$15-$Q$122)+R37*($R$15-$R$122)+S37*($S$15-$S$122)+T37*($T$15-$T$122)+U37*($U$15-$U$122)+V37*($V$15-$V$122)+W37*($W$15-$W$122)+X37*($X$15-$X$122)+Y37*($Y$15-$Y$122)+Z37*($Z$15-$Z$122)+AA37*($AA$15-$AA$122)+AB37*($AB$15+$AB$122)</f>
        <v>0</v>
      </c>
      <c r="AF37" s="4"/>
      <c r="AG37" s="4"/>
      <c r="AH37" s="4"/>
      <c r="AI37" s="4"/>
      <c r="AJ37" s="4"/>
      <c r="AK37" s="4"/>
      <c r="AL37" s="199"/>
    </row>
    <row r="38" spans="1:38" x14ac:dyDescent="0.2">
      <c r="A38" s="175"/>
      <c r="B38" s="10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41"/>
      <c r="W38" s="141"/>
      <c r="X38" s="119"/>
      <c r="Y38" s="119"/>
      <c r="Z38" s="119"/>
      <c r="AA38" s="120"/>
      <c r="AB38" s="119"/>
      <c r="AC38" s="41">
        <f t="shared" si="2"/>
        <v>0</v>
      </c>
      <c r="AD38" s="20">
        <f t="shared" si="3"/>
        <v>0</v>
      </c>
      <c r="AE38" s="72">
        <f>C38*($C$15-$C$122)+D38*($D$15-$D$122)+E38*($E$15-$E$122)+F38*($F$15-$F$122)+G38*($G$15-$G$122)+H38*($H$15-$H$122)+I38*($I$15-$I$122)+J38*($J$15-$J$122)+K38*($K$15-$K$122)+L38*($L$15-$L$122)+M38*($M$15-$M$122)+N38*($N$15-$N$122)+O38*($O$15-$O$122)+P38*($P$15-$P$122)+Q38*($Q$15-$Q$122)+R38*($R$15-$R$122)+S38*($S$15-$S$122)+T38*($T$15-$T$122)+U38*($U$15-$U$122)+V38*($V$15-$V$122)+W38*($W$15-$W$122)+X38*($X$15-$X$122)+Y38*($Y$15-$Y$122)+Z38*($Z$15-$Z$122)+AA38*($AA$15-$AA$122)+AB38*($AB$15+$AB$122)</f>
        <v>0</v>
      </c>
      <c r="AF38" s="4"/>
      <c r="AG38" s="4"/>
      <c r="AH38" s="4"/>
      <c r="AI38" s="4"/>
      <c r="AJ38" s="4"/>
      <c r="AK38" s="4"/>
      <c r="AL38" s="199"/>
    </row>
    <row r="39" spans="1:38" x14ac:dyDescent="0.2">
      <c r="A39" s="175"/>
      <c r="B39" s="10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41"/>
      <c r="W39" s="141"/>
      <c r="X39" s="119"/>
      <c r="Y39" s="119"/>
      <c r="Z39" s="119"/>
      <c r="AA39" s="120"/>
      <c r="AB39" s="119"/>
      <c r="AC39" s="41">
        <f t="shared" si="2"/>
        <v>0</v>
      </c>
      <c r="AD39" s="20">
        <f t="shared" si="3"/>
        <v>0</v>
      </c>
      <c r="AE39" s="72">
        <f>C39*($C$15-$C$122)+D39*($D$15-$D$122)+E39*($E$15-$E$122)+F39*($F$15-$F$122)+G39*($G$15-$G$122)+H39*($H$15-$H$122)+I39*($I$15-$I$122)+J39*($J$15-$J$122)+K39*($K$15-$K$122)+L39*($L$15-$L$122)+M39*($M$15-$M$122)+N39*($N$15-$N$122)+O39*($O$15-$O$122)+P39*($P$15-$P$122)+Q39*($Q$15-$Q$122)+R39*($R$15-$R$122)+S39*($S$15-$S$122)+T39*($T$15-$T$122)+U39*($U$15-$U$122)+V39*($V$15-$V$122)+W39*($W$15-$W$122)+X39*($X$15-$X$122)+Y39*($Y$15-$Y$122)+Z39*($Z$15-$Z$122)+AA39*($AA$15-$AA$122)+AB39*($AB$15+$AB$122)</f>
        <v>0</v>
      </c>
      <c r="AF39" s="4"/>
      <c r="AG39" s="4"/>
      <c r="AH39" s="4"/>
      <c r="AI39" s="4"/>
      <c r="AJ39" s="4"/>
      <c r="AK39" s="4"/>
      <c r="AL39" s="199"/>
    </row>
    <row r="40" spans="1:38" x14ac:dyDescent="0.2">
      <c r="A40" s="175"/>
      <c r="B40" s="10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41"/>
      <c r="W40" s="141"/>
      <c r="X40" s="119"/>
      <c r="Y40" s="119"/>
      <c r="Z40" s="119"/>
      <c r="AA40" s="120"/>
      <c r="AB40" s="119"/>
      <c r="AC40" s="41">
        <f t="shared" si="2"/>
        <v>0</v>
      </c>
      <c r="AD40" s="20">
        <f t="shared" si="3"/>
        <v>0</v>
      </c>
      <c r="AE40" s="72">
        <f>C40*($C$15-$C$122)+D40*($D$15-$D$122)+E40*($E$15-$E$122)+F40*($F$15-$F$122)+G40*($G$15-$G$122)+H40*($H$15-$H$122)+I40*($I$15-$I$122)+J40*($J$15-$J$122)+K40*($K$15-$K$122)+L40*($L$15-$L$122)+M40*($M$15-$M$122)+N40*($N$15-$N$122)+O40*($O$15-$O$122)+P40*($P$15-$P$122)+Q40*($Q$15-$Q$122)+R40*($R$15-$R$122)+S40*($S$15-$S$122)+T40*($T$15-$T$122)+U40*($U$15-$U$122)+V40*($V$15-$V$122)+W40*($W$15-$W$122)+X40*($X$15-$X$122)+Y40*($Y$15-$Y$122)+Z40*($Z$15-$Z$122)+AA40*($AA$15-$AA$122)+AB40*($AB$15+$AB$122)</f>
        <v>0</v>
      </c>
      <c r="AF40" s="4"/>
      <c r="AG40" s="4"/>
      <c r="AH40" s="4"/>
      <c r="AI40" s="4"/>
      <c r="AJ40" s="4"/>
      <c r="AK40" s="4"/>
      <c r="AL40" s="199"/>
    </row>
    <row r="41" spans="1:38" x14ac:dyDescent="0.2">
      <c r="A41" s="175"/>
      <c r="B41" s="10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41"/>
      <c r="W41" s="141"/>
      <c r="X41" s="119"/>
      <c r="Y41" s="119"/>
      <c r="Z41" s="119"/>
      <c r="AA41" s="120"/>
      <c r="AB41" s="119"/>
      <c r="AC41" s="41">
        <f t="shared" si="2"/>
        <v>0</v>
      </c>
      <c r="AD41" s="20">
        <f t="shared" si="3"/>
        <v>0</v>
      </c>
      <c r="AE41" s="72">
        <f>C41*($C$15-$C$122)+D41*($D$15-$D$122)+E41*($E$15-$E$122)+F41*($F$15-$F$122)+G41*($G$15-$G$122)+H41*($H$15-$H$122)+I41*($I$15-$I$122)+J41*($J$15-$J$122)+K41*($K$15-$K$122)+L41*($L$15-$L$122)+M41*($M$15-$M$122)+N41*($N$15-$N$122)+O41*($O$15-$O$122)+P41*($P$15-$P$122)+Q41*($Q$15-$Q$122)+R41*($R$15-$R$122)+S41*($S$15-$S$122)+T41*($T$15-$T$122)+U41*($U$15-$U$122)+V41*($V$15-$V$122)+W41*($W$15-$W$122)+X41*($X$15-$X$122)+Y41*($Y$15-$Y$122)+Z41*($Z$15-$Z$122)+AA41*($AA$15-$AA$122)+AB41*($AB$15+$AB$122)</f>
        <v>0</v>
      </c>
      <c r="AF41" s="4"/>
      <c r="AG41" s="4"/>
      <c r="AH41" s="4"/>
      <c r="AI41" s="4"/>
      <c r="AJ41" s="4"/>
      <c r="AK41" s="4"/>
      <c r="AL41" s="199"/>
    </row>
    <row r="42" spans="1:38" x14ac:dyDescent="0.2">
      <c r="A42" s="175"/>
      <c r="B42" s="10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41"/>
      <c r="W42" s="141"/>
      <c r="X42" s="119"/>
      <c r="Y42" s="119"/>
      <c r="Z42" s="119"/>
      <c r="AA42" s="120"/>
      <c r="AB42" s="119"/>
      <c r="AC42" s="41">
        <f t="shared" si="2"/>
        <v>0</v>
      </c>
      <c r="AD42" s="20">
        <f t="shared" si="3"/>
        <v>0</v>
      </c>
      <c r="AE42" s="72">
        <f>C42*($C$15-$C$122)+D42*($D$15-$D$122)+E42*($E$15-$E$122)+F42*($F$15-$F$122)+G42*($G$15-$G$122)+H42*($H$15-$H$122)+I42*($I$15-$I$122)+J42*($J$15-$J$122)+K42*($K$15-$K$122)+L42*($L$15-$L$122)+M42*($M$15-$M$122)+N42*($N$15-$N$122)+O42*($O$15-$O$122)+P42*($P$15-$P$122)+Q42*($Q$15-$Q$122)+R42*($R$15-$R$122)+S42*($S$15-$S$122)+T42*($T$15-$T$122)+U42*($U$15-$U$122)+V42*($V$15-$V$122)+W42*($W$15-$W$122)+X42*($X$15-$X$122)+Y42*($Y$15-$Y$122)+Z42*($Z$15-$Z$122)+AA42*($AA$15-$AA$122)+AB42*($AB$15+$AB$122)</f>
        <v>0</v>
      </c>
      <c r="AF42" s="4"/>
      <c r="AG42" s="4"/>
      <c r="AH42" s="4"/>
      <c r="AI42" s="4"/>
      <c r="AJ42" s="4"/>
      <c r="AK42" s="4"/>
      <c r="AL42" s="199"/>
    </row>
    <row r="43" spans="1:38" x14ac:dyDescent="0.2">
      <c r="A43" s="175"/>
      <c r="B43" s="10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41"/>
      <c r="W43" s="141"/>
      <c r="X43" s="119"/>
      <c r="Y43" s="119"/>
      <c r="Z43" s="119"/>
      <c r="AA43" s="120"/>
      <c r="AB43" s="119"/>
      <c r="AC43" s="41">
        <f t="shared" si="2"/>
        <v>0</v>
      </c>
      <c r="AD43" s="20">
        <f t="shared" si="3"/>
        <v>0</v>
      </c>
      <c r="AE43" s="72">
        <f>C43*($C$15-$C$122)+D43*($D$15-$D$122)+E43*($E$15-$E$122)+F43*($F$15-$F$122)+G43*($G$15-$G$122)+H43*($H$15-$H$122)+I43*($I$15-$I$122)+J43*($J$15-$J$122)+K43*($K$15-$K$122)+L43*($L$15-$L$122)+M43*($M$15-$M$122)+N43*($N$15-$N$122)+O43*($O$15-$O$122)+P43*($P$15-$P$122)+Q43*($Q$15-$Q$122)+R43*($R$15-$R$122)+S43*($S$15-$S$122)+T43*($T$15-$T$122)+U43*($U$15-$U$122)+V43*($V$15-$V$122)+W43*($W$15-$W$122)+X43*($X$15-$X$122)+Y43*($Y$15-$Y$122)+Z43*($Z$15-$Z$122)+AA43*($AA$15-$AA$122)+AB43*($AB$15+$AB$122)</f>
        <v>0</v>
      </c>
      <c r="AF43" s="4"/>
      <c r="AG43" s="4"/>
      <c r="AH43" s="4"/>
      <c r="AI43" s="4"/>
      <c r="AJ43" s="4"/>
      <c r="AK43" s="4"/>
      <c r="AL43" s="199"/>
    </row>
    <row r="44" spans="1:38" x14ac:dyDescent="0.2">
      <c r="A44" s="175"/>
      <c r="B44" s="10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6"/>
      <c r="Q44" s="126"/>
      <c r="R44" s="125"/>
      <c r="S44" s="126"/>
      <c r="T44" s="126"/>
      <c r="U44" s="126"/>
      <c r="V44" s="141"/>
      <c r="W44" s="141"/>
      <c r="X44" s="119"/>
      <c r="Y44" s="119"/>
      <c r="Z44" s="119"/>
      <c r="AA44" s="120"/>
      <c r="AB44" s="119"/>
      <c r="AC44" s="41">
        <f t="shared" si="2"/>
        <v>0</v>
      </c>
      <c r="AD44" s="20">
        <f t="shared" si="3"/>
        <v>0</v>
      </c>
      <c r="AE44" s="72">
        <f>C44*($C$15-$C$122)+D44*($D$15-$D$122)+E44*($E$15-$E$122)+F44*($F$15-$F$122)+G44*($G$15-$G$122)+H44*($H$15-$H$122)+I44*($I$15-$I$122)+J44*($J$15-$J$122)+K44*($K$15-$K$122)+L44*($L$15-$L$122)+M44*($M$15-$M$122)+N44*($N$15-$N$122)+O44*($O$15-$O$122)+P44*($P$15-$P$122)+Q44*($Q$15-$Q$122)+R44*($R$15-$R$122)+S44*($S$15-$S$122)+T44*($T$15-$T$122)+U44*($U$15-$U$122)+V44*($V$15-$V$122)+W44*($W$15-$W$122)+X44*($X$15-$X$122)+Y44*($Y$15-$Y$122)+Z44*($Z$15-$Z$122)+AA44*($AA$15-$AA$122)+AB44*($AB$15+$AB$122)</f>
        <v>0</v>
      </c>
      <c r="AF44" s="4"/>
      <c r="AG44" s="4"/>
      <c r="AH44" s="4"/>
      <c r="AI44" s="4"/>
      <c r="AJ44" s="4"/>
      <c r="AK44" s="4"/>
      <c r="AL44" s="199"/>
    </row>
    <row r="45" spans="1:38" x14ac:dyDescent="0.2">
      <c r="A45" s="175"/>
      <c r="B45" s="10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41"/>
      <c r="W45" s="141"/>
      <c r="X45" s="119"/>
      <c r="Y45" s="119"/>
      <c r="Z45" s="119"/>
      <c r="AA45" s="120"/>
      <c r="AB45" s="119"/>
      <c r="AC45" s="41">
        <f t="shared" si="2"/>
        <v>0</v>
      </c>
      <c r="AD45" s="20">
        <f t="shared" si="3"/>
        <v>0</v>
      </c>
      <c r="AE45" s="72">
        <f>C45*($C$15-$C$122)+D45*($D$15-$D$122)+E45*($E$15-$E$122)+F45*($F$15-$F$122)+G45*($G$15-$G$122)+H45*($H$15-$H$122)+I45*($I$15-$I$122)+J45*($J$15-$J$122)+K45*($K$15-$K$122)+L45*($L$15-$L$122)+M45*($M$15-$M$122)+N45*($N$15-$N$122)+O45*($O$15-$O$122)+P45*($P$15-$P$122)+Q45*($Q$15-$Q$122)+R45*($R$15-$R$122)+S45*($S$15-$S$122)+T45*($T$15-$T$122)+U45*($U$15-$U$122)+V45*($V$15-$V$122)+W45*($W$15-$W$122)+X45*($X$15-$X$122)+Y45*($Y$15-$Y$122)+Z45*($Z$15-$Z$122)+AA45*($AA$15-$AA$122)+AB45*($AB$15+$AB$122)</f>
        <v>0</v>
      </c>
      <c r="AF45" s="4"/>
      <c r="AG45" s="4"/>
      <c r="AH45" s="4"/>
      <c r="AI45" s="4"/>
      <c r="AJ45" s="4"/>
      <c r="AK45" s="4"/>
      <c r="AL45" s="199"/>
    </row>
    <row r="46" spans="1:38" x14ac:dyDescent="0.2">
      <c r="A46" s="175"/>
      <c r="B46" s="10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41"/>
      <c r="W46" s="141"/>
      <c r="X46" s="119"/>
      <c r="Y46" s="119"/>
      <c r="Z46" s="119"/>
      <c r="AA46" s="120"/>
      <c r="AB46" s="119"/>
      <c r="AC46" s="41">
        <f t="shared" ref="AC46" si="4">$C$15*C46+$D$15*D46+$E$15*E46+$F$15*F46+$G$15*G46+$H$15*H46+$I$15*I46+$J$15*J46+$K$15*K46+$L$15*L46+$M$15*M46+$N$15*N46+$O$15*O46+$P$15*P46+$Q$15*Q46+$R$15*R46+$S$15*S46+$T$15*T46+$U$15*U46+$V$15*V46+$W$15*W46+$X$15*X46+$Y$15*Y46+$Z$15*Z46+$AA$15*AA46+$AB$15*AB46</f>
        <v>0</v>
      </c>
      <c r="AD46" s="20">
        <f t="shared" ref="AD46" si="5">SUM(C46:Y46)</f>
        <v>0</v>
      </c>
      <c r="AE46" s="72">
        <f>C46*($C$15-$C$122)+D46*($D$15-$D$122)+E46*($E$15-$E$122)+F46*($F$15-$F$122)+G46*($G$15-$G$122)+H46*($H$15-$H$122)+I46*($I$15-$I$122)+J46*($J$15-$J$122)+K46*($K$15-$K$122)+L46*($L$15-$L$122)+M46*($M$15-$M$122)+N46*($N$15-$N$122)+O46*($O$15-$O$122)+P46*($P$15-$P$122)+Q46*($Q$15-$Q$122)+R46*($R$15-$R$122)+S46*($S$15-$S$122)+T46*($T$15-$T$122)+U46*($U$15-$U$122)+V46*($V$15-$V$122)+W46*($W$15-$W$122)+X46*($X$15-$X$122)+Y46*($Y$15-$Y$122)+Z46*($Z$15-$Z$122)+AA46*($AA$15-$AA$122)+AB46*($AB$15+$AB$122)</f>
        <v>0</v>
      </c>
      <c r="AF46" s="4"/>
      <c r="AG46" s="4"/>
      <c r="AH46" s="4"/>
      <c r="AI46" s="4"/>
      <c r="AJ46" s="4"/>
      <c r="AK46" s="4"/>
      <c r="AL46" s="199"/>
    </row>
    <row r="47" spans="1:38" x14ac:dyDescent="0.2">
      <c r="A47" s="175"/>
      <c r="B47" s="10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6"/>
      <c r="S47" s="125"/>
      <c r="T47" s="125"/>
      <c r="U47" s="125"/>
      <c r="V47" s="141"/>
      <c r="W47" s="141"/>
      <c r="X47" s="119"/>
      <c r="Y47" s="119"/>
      <c r="Z47" s="119"/>
      <c r="AA47" s="120"/>
      <c r="AB47" s="119"/>
      <c r="AC47" s="41">
        <f t="shared" si="2"/>
        <v>0</v>
      </c>
      <c r="AD47" s="20">
        <f t="shared" si="3"/>
        <v>0</v>
      </c>
      <c r="AE47" s="72">
        <f>C47*($C$15-$C$122)+D47*($D$15-$D$122)+E47*($E$15-$E$122)+F47*($F$15-$F$122)+G47*($G$15-$G$122)+H47*($H$15-$H$122)+I47*($I$15-$I$122)+J47*($J$15-$J$122)+K47*($K$15-$K$122)+L47*($L$15-$L$122)+M47*($M$15-$M$122)+N47*($N$15-$N$122)+O47*($O$15-$O$122)+P47*($P$15-$P$122)+Q47*($Q$15-$Q$122)+R47*($R$15-$R$122)+S47*($S$15-$S$122)+T47*($T$15-$T$122)+U47*($U$15-$U$122)+V47*($V$15-$V$122)+W47*($W$15-$W$122)+X47*($X$15-$X$122)+Y47*($Y$15-$Y$122)+Z47*($Z$15-$Z$122)+AA47*($AA$15-$AA$122)+AB47*($AB$15+$AB$122)</f>
        <v>0</v>
      </c>
      <c r="AF47" s="4"/>
      <c r="AG47" s="4"/>
      <c r="AH47" s="4"/>
      <c r="AI47" s="4"/>
      <c r="AJ47" s="4"/>
      <c r="AK47" s="4"/>
      <c r="AL47" s="199"/>
    </row>
    <row r="48" spans="1:38" x14ac:dyDescent="0.2">
      <c r="A48" s="175"/>
      <c r="B48" s="10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41"/>
      <c r="W48" s="141"/>
      <c r="X48" s="119"/>
      <c r="Y48" s="119"/>
      <c r="Z48" s="119"/>
      <c r="AA48" s="120"/>
      <c r="AB48" s="119"/>
      <c r="AC48" s="41">
        <f t="shared" si="2"/>
        <v>0</v>
      </c>
      <c r="AD48" s="20">
        <f t="shared" si="3"/>
        <v>0</v>
      </c>
      <c r="AE48" s="72">
        <f>C48*($C$15-$C$122)+D48*($D$15-$D$122)+E48*($E$15-$E$122)+F48*($F$15-$F$122)+G48*($G$15-$G$122)+H48*($H$15-$H$122)+I48*($I$15-$I$122)+J48*($J$15-$J$122)+K48*($K$15-$K$122)+L48*($L$15-$L$122)+M48*($M$15-$M$122)+N48*($N$15-$N$122)+O48*($O$15-$O$122)+P48*($P$15-$P$122)+Q48*($Q$15-$Q$122)+R48*($R$15-$R$122)+S48*($S$15-$S$122)+T48*($T$15-$T$122)+U48*($U$15-$U$122)+V48*($V$15-$V$122)+W48*($W$15-$W$122)+X48*($X$15-$X$122)+Y48*($Y$15-$Y$122)+Z48*($Z$15-$Z$122)+AA48*($AA$15-$AA$122)+AB48*($AB$15+$AB$122)</f>
        <v>0</v>
      </c>
      <c r="AF48" s="4"/>
      <c r="AG48" s="4"/>
      <c r="AH48" s="4"/>
      <c r="AI48" s="4"/>
      <c r="AJ48" s="4"/>
      <c r="AK48" s="4"/>
      <c r="AL48" s="199"/>
    </row>
    <row r="49" spans="1:38" x14ac:dyDescent="0.2">
      <c r="A49" s="175"/>
      <c r="B49" s="10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41"/>
      <c r="W49" s="141"/>
      <c r="X49" s="119"/>
      <c r="Y49" s="119"/>
      <c r="Z49" s="119"/>
      <c r="AA49" s="120"/>
      <c r="AB49" s="119"/>
      <c r="AC49" s="41">
        <f t="shared" ref="AC49:AC53" si="6">$C$15*C49+$D$15*D49+$E$15*E49+$F$15*F49+$G$15*G49+$H$15*H49+$I$15*I49+$J$15*J49+$K$15*K49+$L$15*L49+$M$15*M49+$N$15*N49+$O$15*O49+$P$15*P49+$Q$15*Q49+$R$15*R49+$S$15*S49+$T$15*T49+$U$15*U49+$V$15*V49+$W$15*W49+$X$15*X49+$Y$15*Y49+$Z$15*Z49+$AA$15*AA49+$AB$15*AB49</f>
        <v>0</v>
      </c>
      <c r="AD49" s="20">
        <f t="shared" ref="AD49:AD53" si="7">SUM(C49:Y49)</f>
        <v>0</v>
      </c>
      <c r="AE49" s="72">
        <f>C49*($C$15-$C$122)+D49*($D$15-$D$122)+E49*($E$15-$E$122)+F49*($F$15-$F$122)+G49*($G$15-$G$122)+H49*($H$15-$H$122)+I49*($I$15-$I$122)+J49*($J$15-$J$122)+K49*($K$15-$K$122)+L49*($L$15-$L$122)+M49*($M$15-$M$122)+N49*($N$15-$N$122)+O49*($O$15-$O$122)+P49*($P$15-$P$122)+Q49*($Q$15-$Q$122)+R49*($R$15-$R$122)+S49*($S$15-$S$122)+T49*($T$15-$T$122)+U49*($U$15-$U$122)+V49*($V$15-$V$122)+W49*($W$15-$W$122)+X49*($X$15-$X$122)+Y49*($Y$15-$Y$122)+Z49*($Z$15-$Z$122)+AA49*($AA$15-$AA$122)+AB49*($AB$15+$AB$122)</f>
        <v>0</v>
      </c>
      <c r="AF49" s="4"/>
      <c r="AG49" s="4"/>
      <c r="AH49" s="4"/>
      <c r="AI49" s="4"/>
      <c r="AJ49" s="4"/>
      <c r="AK49" s="4"/>
      <c r="AL49" s="199"/>
    </row>
    <row r="50" spans="1:38" x14ac:dyDescent="0.2">
      <c r="A50" s="175"/>
      <c r="B50" s="10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41"/>
      <c r="W50" s="141"/>
      <c r="X50" s="119"/>
      <c r="Y50" s="119"/>
      <c r="Z50" s="119"/>
      <c r="AA50" s="120"/>
      <c r="AB50" s="119"/>
      <c r="AC50" s="41">
        <f t="shared" si="6"/>
        <v>0</v>
      </c>
      <c r="AD50" s="20">
        <f t="shared" si="7"/>
        <v>0</v>
      </c>
      <c r="AE50" s="72">
        <f>C50*($C$15-$C$122)+D50*($D$15-$D$122)+E50*($E$15-$E$122)+F50*($F$15-$F$122)+G50*($G$15-$G$122)+H50*($H$15-$H$122)+I50*($I$15-$I$122)+J50*($J$15-$J$122)+K50*($K$15-$K$122)+L50*($L$15-$L$122)+M50*($M$15-$M$122)+N50*($N$15-$N$122)+O50*($O$15-$O$122)+P50*($P$15-$P$122)+Q50*($Q$15-$Q$122)+R50*($R$15-$R$122)+S50*($S$15-$S$122)+T50*($T$15-$T$122)+U50*($U$15-$U$122)+V50*($V$15-$V$122)+W50*($W$15-$W$122)+X50*($X$15-$X$122)+Y50*($Y$15-$Y$122)+Z50*($Z$15-$Z$122)+AA50*($AA$15-$AA$122)+AB50*($AB$15+$AB$122)</f>
        <v>0</v>
      </c>
      <c r="AF50" s="4"/>
      <c r="AG50" s="4"/>
      <c r="AH50" s="4"/>
      <c r="AI50" s="4"/>
      <c r="AJ50" s="4"/>
      <c r="AK50" s="4"/>
      <c r="AL50" s="199"/>
    </row>
    <row r="51" spans="1:38" x14ac:dyDescent="0.2">
      <c r="A51" s="175"/>
      <c r="B51" s="10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41"/>
      <c r="W51" s="141"/>
      <c r="X51" s="119"/>
      <c r="Y51" s="119"/>
      <c r="Z51" s="119"/>
      <c r="AA51" s="120"/>
      <c r="AB51" s="119"/>
      <c r="AC51" s="41">
        <f t="shared" si="6"/>
        <v>0</v>
      </c>
      <c r="AD51" s="20">
        <f t="shared" si="7"/>
        <v>0</v>
      </c>
      <c r="AE51" s="72">
        <f>C51*($C$15-$C$122)+D51*($D$15-$D$122)+E51*($E$15-$E$122)+F51*($F$15-$F$122)+G51*($G$15-$G$122)+H51*($H$15-$H$122)+I51*($I$15-$I$122)+J51*($J$15-$J$122)+K51*($K$15-$K$122)+L51*($L$15-$L$122)+M51*($M$15-$M$122)+N51*($N$15-$N$122)+O51*($O$15-$O$122)+P51*($P$15-$P$122)+Q51*($Q$15-$Q$122)+R51*($R$15-$R$122)+S51*($S$15-$S$122)+T51*($T$15-$T$122)+U51*($U$15-$U$122)+V51*($V$15-$V$122)+W51*($W$15-$W$122)+X51*($X$15-$X$122)+Y51*($Y$15-$Y$122)+Z51*($Z$15-$Z$122)+AA51*($AA$15-$AA$122)+AB51*($AB$15+$AB$122)</f>
        <v>0</v>
      </c>
      <c r="AF51" s="4"/>
      <c r="AG51" s="4"/>
      <c r="AH51" s="4"/>
      <c r="AI51" s="4"/>
      <c r="AJ51" s="4"/>
      <c r="AK51" s="4"/>
      <c r="AL51" s="199"/>
    </row>
    <row r="52" spans="1:38" x14ac:dyDescent="0.2">
      <c r="A52" s="175"/>
      <c r="B52" s="10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41"/>
      <c r="W52" s="141"/>
      <c r="X52" s="119"/>
      <c r="Y52" s="119"/>
      <c r="Z52" s="119"/>
      <c r="AA52" s="120"/>
      <c r="AB52" s="119"/>
      <c r="AC52" s="41">
        <f t="shared" si="6"/>
        <v>0</v>
      </c>
      <c r="AD52" s="20">
        <f t="shared" si="7"/>
        <v>0</v>
      </c>
      <c r="AE52" s="72">
        <f>C52*($C$15-$C$122)+D52*($D$15-$D$122)+E52*($E$15-$E$122)+F52*($F$15-$F$122)+G52*($G$15-$G$122)+H52*($H$15-$H$122)+I52*($I$15-$I$122)+J52*($J$15-$J$122)+K52*($K$15-$K$122)+L52*($L$15-$L$122)+M52*($M$15-$M$122)+N52*($N$15-$N$122)+O52*($O$15-$O$122)+P52*($P$15-$P$122)+Q52*($Q$15-$Q$122)+R52*($R$15-$R$122)+S52*($S$15-$S$122)+T52*($T$15-$T$122)+U52*($U$15-$U$122)+V52*($V$15-$V$122)+W52*($W$15-$W$122)+X52*($X$15-$X$122)+Y52*($Y$15-$Y$122)+Z52*($Z$15-$Z$122)+AA52*($AA$15-$AA$122)+AB52*($AB$15+$AB$122)</f>
        <v>0</v>
      </c>
      <c r="AF52" s="4"/>
      <c r="AG52" s="4"/>
      <c r="AH52" s="4"/>
      <c r="AI52" s="4"/>
      <c r="AJ52" s="4"/>
      <c r="AK52" s="4"/>
      <c r="AL52" s="199"/>
    </row>
    <row r="53" spans="1:38" x14ac:dyDescent="0.2">
      <c r="A53" s="175"/>
      <c r="B53" s="10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41"/>
      <c r="W53" s="141"/>
      <c r="X53" s="119"/>
      <c r="Y53" s="119"/>
      <c r="Z53" s="119"/>
      <c r="AA53" s="120"/>
      <c r="AB53" s="119"/>
      <c r="AC53" s="41">
        <f t="shared" si="6"/>
        <v>0</v>
      </c>
      <c r="AD53" s="20">
        <f t="shared" si="7"/>
        <v>0</v>
      </c>
      <c r="AE53" s="72">
        <f>C53*($C$15-$C$122)+D53*($D$15-$D$122)+E53*($E$15-$E$122)+F53*($F$15-$F$122)+G53*($G$15-$G$122)+H53*($H$15-$H$122)+I53*($I$15-$I$122)+J53*($J$15-$J$122)+K53*($K$15-$K$122)+L53*($L$15-$L$122)+M53*($M$15-$M$122)+N53*($N$15-$N$122)+O53*($O$15-$O$122)+P53*($P$15-$P$122)+Q53*($Q$15-$Q$122)+R53*($R$15-$R$122)+S53*($S$15-$S$122)+T53*($T$15-$T$122)+U53*($U$15-$U$122)+V53*($V$15-$V$122)+W53*($W$15-$W$122)+X53*($X$15-$X$122)+Y53*($Y$15-$Y$122)+Z53*($Z$15-$Z$122)+AA53*($AA$15-$AA$122)+AB53*($AB$15+$AB$122)</f>
        <v>0</v>
      </c>
      <c r="AF53" s="4"/>
      <c r="AG53" s="4"/>
      <c r="AH53" s="4"/>
      <c r="AI53" s="4"/>
      <c r="AJ53" s="4"/>
      <c r="AK53" s="4"/>
      <c r="AL53" s="199"/>
    </row>
    <row r="54" spans="1:38" x14ac:dyDescent="0.2">
      <c r="A54" s="175"/>
      <c r="B54" s="10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Q54" s="126"/>
      <c r="R54" s="125"/>
      <c r="S54" s="126"/>
      <c r="T54" s="126"/>
      <c r="U54" s="126"/>
      <c r="V54" s="141"/>
      <c r="W54" s="141"/>
      <c r="X54" s="119"/>
      <c r="Y54" s="119"/>
      <c r="Z54" s="119"/>
      <c r="AA54" s="120"/>
      <c r="AB54" s="119"/>
      <c r="AC54" s="41">
        <f t="shared" si="2"/>
        <v>0</v>
      </c>
      <c r="AD54" s="20">
        <f t="shared" si="3"/>
        <v>0</v>
      </c>
      <c r="AE54" s="72">
        <f>C54*($C$15-$C$122)+D54*($D$15-$D$122)+E54*($E$15-$E$122)+F54*($F$15-$F$122)+G54*($G$15-$G$122)+H54*($H$15-$H$122)+I54*($I$15-$I$122)+J54*($J$15-$J$122)+K54*($K$15-$K$122)+L54*($L$15-$L$122)+M54*($M$15-$M$122)+N54*($N$15-$N$122)+O54*($O$15-$O$122)+P54*($P$15-$P$122)+Q54*($Q$15-$Q$122)+R54*($R$15-$R$122)+S54*($S$15-$S$122)+T54*($T$15-$T$122)+U54*($U$15-$U$122)+V54*($V$15-$V$122)+W54*($W$15-$W$122)+X54*($X$15-$X$122)+Y54*($Y$15-$Y$122)+Z54*($Z$15-$Z$122)+AA54*($AA$15-$AA$122)+AB54*($AB$15+$AB$122)</f>
        <v>0</v>
      </c>
      <c r="AF54" s="4"/>
      <c r="AG54" s="4"/>
      <c r="AH54" s="4"/>
      <c r="AI54" s="4"/>
      <c r="AJ54" s="4"/>
      <c r="AK54" s="4"/>
      <c r="AL54" s="199"/>
    </row>
    <row r="55" spans="1:38" x14ac:dyDescent="0.2">
      <c r="A55" s="175"/>
      <c r="B55" s="10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41"/>
      <c r="W55" s="141"/>
      <c r="X55" s="119"/>
      <c r="Y55" s="119"/>
      <c r="Z55" s="119"/>
      <c r="AA55" s="120"/>
      <c r="AB55" s="119"/>
      <c r="AC55" s="41">
        <f t="shared" si="2"/>
        <v>0</v>
      </c>
      <c r="AD55" s="20">
        <f t="shared" si="3"/>
        <v>0</v>
      </c>
      <c r="AE55" s="72">
        <f>C55*($C$15-$C$122)+D55*($D$15-$D$122)+E55*($E$15-$E$122)+F55*($F$15-$F$122)+G55*($G$15-$G$122)+H55*($H$15-$H$122)+I55*($I$15-$I$122)+J55*($J$15-$J$122)+K55*($K$15-$K$122)+L55*($L$15-$L$122)+M55*($M$15-$M$122)+N55*($N$15-$N$122)+O55*($O$15-$O$122)+P55*($P$15-$P$122)+Q55*($Q$15-$Q$122)+R55*($R$15-$R$122)+S55*($S$15-$S$122)+T55*($T$15-$T$122)+U55*($U$15-$U$122)+V55*($V$15-$V$122)+W55*($W$15-$W$122)+X55*($X$15-$X$122)+Y55*($Y$15-$Y$122)+Z55*($Z$15-$Z$122)+AA55*($AA$15-$AA$122)+AB55*($AB$15+$AB$122)</f>
        <v>0</v>
      </c>
      <c r="AF55" s="4"/>
      <c r="AG55" s="4"/>
      <c r="AH55" s="4"/>
      <c r="AI55" s="4"/>
      <c r="AJ55" s="4"/>
      <c r="AK55" s="4"/>
      <c r="AL55" s="199"/>
    </row>
    <row r="56" spans="1:38" x14ac:dyDescent="0.2">
      <c r="A56" s="175"/>
      <c r="B56" s="10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6"/>
      <c r="S56" s="125"/>
      <c r="T56" s="125"/>
      <c r="U56" s="125"/>
      <c r="V56" s="141"/>
      <c r="W56" s="141"/>
      <c r="X56" s="119"/>
      <c r="Y56" s="119"/>
      <c r="Z56" s="119"/>
      <c r="AA56" s="120"/>
      <c r="AB56" s="119"/>
      <c r="AC56" s="41">
        <f t="shared" si="2"/>
        <v>0</v>
      </c>
      <c r="AD56" s="20">
        <f t="shared" si="3"/>
        <v>0</v>
      </c>
      <c r="AE56" s="72">
        <f>C56*($C$15-$C$122)+D56*($D$15-$D$122)+E56*($E$15-$E$122)+F56*($F$15-$F$122)+G56*($G$15-$G$122)+H56*($H$15-$H$122)+I56*($I$15-$I$122)+J56*($J$15-$J$122)+K56*($K$15-$K$122)+L56*($L$15-$L$122)+M56*($M$15-$M$122)+N56*($N$15-$N$122)+O56*($O$15-$O$122)+P56*($P$15-$P$122)+Q56*($Q$15-$Q$122)+R56*($R$15-$R$122)+S56*($S$15-$S$122)+T56*($T$15-$T$122)+U56*($U$15-$U$122)+V56*($V$15-$V$122)+W56*($W$15-$W$122)+X56*($X$15-$X$122)+Y56*($Y$15-$Y$122)+Z56*($Z$15-$Z$122)+AA56*($AA$15-$AA$122)+AB56*($AB$15+$AB$122)</f>
        <v>0</v>
      </c>
      <c r="AF56" s="4"/>
      <c r="AG56" s="4"/>
      <c r="AH56" s="4"/>
      <c r="AI56" s="4"/>
      <c r="AJ56" s="4"/>
      <c r="AK56" s="4"/>
      <c r="AL56" s="199"/>
    </row>
    <row r="57" spans="1:38" x14ac:dyDescent="0.2">
      <c r="A57" s="175"/>
      <c r="B57" s="10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41"/>
      <c r="W57" s="141"/>
      <c r="X57" s="119"/>
      <c r="Y57" s="119"/>
      <c r="Z57" s="119"/>
      <c r="AA57" s="120"/>
      <c r="AB57" s="119"/>
      <c r="AC57" s="41">
        <f t="shared" si="2"/>
        <v>0</v>
      </c>
      <c r="AD57" s="20">
        <f t="shared" si="3"/>
        <v>0</v>
      </c>
      <c r="AE57" s="72">
        <f>C57*($C$15-$C$122)+D57*($D$15-$D$122)+E57*($E$15-$E$122)+F57*($F$15-$F$122)+G57*($G$15-$G$122)+H57*($H$15-$H$122)+I57*($I$15-$I$122)+J57*($J$15-$J$122)+K57*($K$15-$K$122)+L57*($L$15-$L$122)+M57*($M$15-$M$122)+N57*($N$15-$N$122)+O57*($O$15-$O$122)+P57*($P$15-$P$122)+Q57*($Q$15-$Q$122)+R57*($R$15-$R$122)+S57*($S$15-$S$122)+T57*($T$15-$T$122)+U57*($U$15-$U$122)+V57*($V$15-$V$122)+W57*($W$15-$W$122)+X57*($X$15-$X$122)+Y57*($Y$15-$Y$122)+Z57*($Z$15-$Z$122)+AA57*($AA$15-$AA$122)+AB57*($AB$15+$AB$122)</f>
        <v>0</v>
      </c>
      <c r="AF57" s="4"/>
      <c r="AG57" s="4"/>
      <c r="AH57" s="4"/>
      <c r="AI57" s="4"/>
      <c r="AJ57" s="4"/>
      <c r="AK57" s="4"/>
      <c r="AL57" s="199"/>
    </row>
    <row r="58" spans="1:38" x14ac:dyDescent="0.2">
      <c r="A58" s="175"/>
      <c r="B58" s="10"/>
      <c r="C58" s="124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41"/>
      <c r="W58" s="141"/>
      <c r="X58" s="121"/>
      <c r="Y58" s="121"/>
      <c r="Z58" s="119"/>
      <c r="AA58" s="121"/>
      <c r="AB58" s="119"/>
      <c r="AC58" s="41">
        <f t="shared" si="0"/>
        <v>0</v>
      </c>
      <c r="AD58" s="20">
        <f t="shared" si="1"/>
        <v>0</v>
      </c>
      <c r="AE58" s="72">
        <f>C58*($C$15-$C$122)+D58*($D$15-$D$122)+E58*($E$15-$E$122)+F58*($F$15-$F$122)+G58*($G$15-$G$122)+H58*($H$15-$H$122)+I58*($I$15-$I$122)+J58*($J$15-$J$122)+K58*($K$15-$K$122)+L58*($L$15-$L$122)+M58*($M$15-$M$122)+N58*($N$15-$N$122)+O58*($O$15-$O$122)+P58*($P$15-$P$122)+Q58*($Q$15-$Q$122)+R58*($R$15-$R$122)+S58*($S$15-$S$122)+T58*($T$15-$T$122)+U58*($U$15-$U$122)+V58*($V$15-$V$122)+W58*($W$15-$W$122)+X58*($X$15-$X$122)+Y58*($Y$15-$Y$122)+Z58*($Z$15-$Z$122)+AA58*($AA$15-$AA$122)+AB58*($AB$15+$AB$122)</f>
        <v>0</v>
      </c>
      <c r="AF58" s="4"/>
      <c r="AG58" s="4"/>
      <c r="AH58" s="4"/>
      <c r="AI58" s="4"/>
      <c r="AJ58" s="4"/>
      <c r="AK58" s="4"/>
      <c r="AL58" s="199"/>
    </row>
    <row r="59" spans="1:38" x14ac:dyDescent="0.2">
      <c r="A59" s="175"/>
      <c r="B59" s="10"/>
      <c r="C59" s="124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41"/>
      <c r="W59" s="141"/>
      <c r="X59" s="121"/>
      <c r="Y59" s="121"/>
      <c r="Z59" s="121"/>
      <c r="AA59" s="121"/>
      <c r="AB59" s="119"/>
      <c r="AC59" s="41">
        <f t="shared" si="0"/>
        <v>0</v>
      </c>
      <c r="AD59" s="20">
        <f t="shared" si="1"/>
        <v>0</v>
      </c>
      <c r="AE59" s="72">
        <f>C59*($C$15-$C$122)+D59*($D$15-$D$122)+E59*($E$15-$E$122)+F59*($F$15-$F$122)+G59*($G$15-$G$122)+H59*($H$15-$H$122)+I59*($I$15-$I$122)+J59*($J$15-$J$122)+K59*($K$15-$K$122)+L59*($L$15-$L$122)+M59*($M$15-$M$122)+N59*($N$15-$N$122)+O59*($O$15-$O$122)+P59*($P$15-$P$122)+Q59*($Q$15-$Q$122)+R59*($R$15-$R$122)+S59*($S$15-$S$122)+T59*($T$15-$T$122)+U59*($U$15-$U$122)+V59*($V$15-$V$122)+W59*($W$15-$W$122)+X59*($X$15-$X$122)+Y59*($Y$15-$Y$122)+Z59*($Z$15-$Z$122)+AA59*($AA$15-$AA$122)+AB59*($AB$15+$AB$122)</f>
        <v>0</v>
      </c>
      <c r="AF59" s="4"/>
      <c r="AG59" s="4"/>
      <c r="AH59" s="4"/>
      <c r="AI59" s="4"/>
      <c r="AJ59" s="4"/>
      <c r="AK59" s="4"/>
      <c r="AL59" s="199"/>
    </row>
    <row r="60" spans="1:38" x14ac:dyDescent="0.2">
      <c r="A60" s="175"/>
      <c r="B60" s="10"/>
      <c r="C60" s="122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5"/>
      <c r="S60" s="121"/>
      <c r="T60" s="121"/>
      <c r="U60" s="121"/>
      <c r="V60" s="121"/>
      <c r="W60" s="121"/>
      <c r="X60" s="121"/>
      <c r="Y60" s="121"/>
      <c r="Z60" s="121"/>
      <c r="AA60" s="121"/>
      <c r="AB60" s="119"/>
      <c r="AC60" s="41">
        <f t="shared" si="0"/>
        <v>0</v>
      </c>
      <c r="AD60" s="20">
        <f t="shared" si="1"/>
        <v>0</v>
      </c>
      <c r="AE60" s="72">
        <f>C60*($C$15-$C$122)+D60*($D$15-$D$122)+E60*($E$15-$E$122)+F60*($F$15-$F$122)+G60*($G$15-$G$122)+H60*($H$15-$H$122)+I60*($I$15-$I$122)+J60*($J$15-$J$122)+K60*($K$15-$K$122)+L60*($L$15-$L$122)+M60*($M$15-$M$122)+N60*($N$15-$N$122)+O60*($O$15-$O$122)+P60*($P$15-$P$122)+Q60*($Q$15-$Q$122)+R60*($R$15-$R$122)+S60*($S$15-$S$122)+T60*($T$15-$T$122)+U60*($U$15-$U$122)+V60*($V$15-$V$122)+W60*($W$15-$W$122)+X60*($X$15-$X$122)+Y60*($Y$15-$Y$122)+Z60*($Z$15-$Z$122)+AA60*($AA$15-$AA$122)+AB60*($AB$15+$AB$122)</f>
        <v>0</v>
      </c>
      <c r="AF60" s="4"/>
      <c r="AG60" s="4"/>
      <c r="AH60" s="4"/>
      <c r="AI60" s="4"/>
      <c r="AJ60" s="4"/>
      <c r="AK60" s="4"/>
      <c r="AL60" s="199"/>
    </row>
    <row r="61" spans="1:38" x14ac:dyDescent="0.2">
      <c r="A61" s="175"/>
      <c r="B61" s="10"/>
      <c r="C61" s="122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19"/>
      <c r="AC61" s="41">
        <f t="shared" si="0"/>
        <v>0</v>
      </c>
      <c r="AD61" s="20">
        <f t="shared" si="1"/>
        <v>0</v>
      </c>
      <c r="AE61" s="72">
        <f>C61*($C$15-$C$122)+D61*($D$15-$D$122)+E61*($E$15-$E$122)+F61*($F$15-$F$122)+G61*($G$15-$G$122)+H61*($H$15-$H$122)+I61*($I$15-$I$122)+J61*($J$15-$J$122)+K61*($K$15-$K$122)+L61*($L$15-$L$122)+M61*($M$15-$M$122)+N61*($N$15-$N$122)+O61*($O$15-$O$122)+P61*($P$15-$P$122)+Q61*($Q$15-$Q$122)+R61*($R$15-$R$122)+S61*($S$15-$S$122)+T61*($T$15-$T$122)+U61*($U$15-$U$122)+V61*($V$15-$V$122)+W61*($W$15-$W$122)+X61*($X$15-$X$122)+Y61*($Y$15-$Y$122)+Z61*($Z$15-$Z$122)+AA61*($AA$15-$AA$122)+AB61*($AB$15+$AB$122)</f>
        <v>0</v>
      </c>
      <c r="AF61" s="4"/>
      <c r="AG61" s="4"/>
      <c r="AH61" s="4"/>
      <c r="AI61" s="4"/>
      <c r="AJ61" s="4"/>
      <c r="AK61" s="4"/>
      <c r="AL61" s="199"/>
    </row>
    <row r="62" spans="1:38" x14ac:dyDescent="0.2">
      <c r="A62" s="175"/>
      <c r="B62" s="10"/>
      <c r="C62" s="112"/>
      <c r="D62" s="77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119"/>
      <c r="AC62" s="41">
        <f t="shared" si="0"/>
        <v>0</v>
      </c>
      <c r="AD62" s="20">
        <f t="shared" si="1"/>
        <v>0</v>
      </c>
      <c r="AE62" s="72">
        <f>C62*($C$15-$C$122)+D62*($D$15-$D$122)+E62*($E$15-$E$122)+F62*($F$15-$F$122)+G62*($G$15-$G$122)+H62*($H$15-$H$122)+I62*($I$15-$I$122)+J62*($J$15-$J$122)+K62*($K$15-$K$122)+L62*($L$15-$L$122)+M62*($M$15-$M$122)+N62*($N$15-$N$122)+O62*($O$15-$O$122)+P62*($P$15-$P$122)+Q62*($Q$15-$Q$122)+R62*($R$15-$R$122)+S62*($S$15-$S$122)+T62*($T$15-$T$122)+U62*($U$15-$U$122)+V62*($V$15-$V$122)+W62*($W$15-$W$122)+X62*($X$15-$X$122)+Y62*($Y$15-$Y$122)+Z62*($Z$15-$Z$122)+AA62*($AA$15-$AA$122)+AB62*($AB$15+$AB$122)</f>
        <v>0</v>
      </c>
      <c r="AF62" s="4"/>
      <c r="AG62" s="4"/>
      <c r="AH62" s="4"/>
      <c r="AI62" s="4"/>
      <c r="AJ62" s="4"/>
      <c r="AK62" s="4"/>
      <c r="AL62" s="199"/>
    </row>
    <row r="63" spans="1:38" x14ac:dyDescent="0.2">
      <c r="A63" s="175"/>
      <c r="B63" s="10"/>
      <c r="C63" s="112"/>
      <c r="D63" s="77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119"/>
      <c r="AC63" s="41">
        <f t="shared" si="0"/>
        <v>0</v>
      </c>
      <c r="AD63" s="20">
        <f t="shared" si="1"/>
        <v>0</v>
      </c>
      <c r="AE63" s="72">
        <f>C63*($C$15-$C$122)+D63*($D$15-$D$122)+E63*($E$15-$E$122)+F63*($F$15-$F$122)+G63*($G$15-$G$122)+H63*($H$15-$H$122)+I63*($I$15-$I$122)+J63*($J$15-$J$122)+K63*($K$15-$K$122)+L63*($L$15-$L$122)+M63*($M$15-$M$122)+N63*($N$15-$N$122)+O63*($O$15-$O$122)+P63*($P$15-$P$122)+Q63*($Q$15-$Q$122)+R63*($R$15-$R$122)+S63*($S$15-$S$122)+T63*($T$15-$T$122)+U63*($U$15-$U$122)+V63*($V$15-$V$122)+W63*($W$15-$W$122)+X63*($X$15-$X$122)+Y63*($Y$15-$Y$122)+Z63*($Z$15-$Z$122)+AA63*($AA$15-$AA$122)+AB63*($AB$15+$AB$122)</f>
        <v>0</v>
      </c>
      <c r="AF63" s="4"/>
      <c r="AG63" s="4"/>
      <c r="AH63" s="4"/>
      <c r="AI63" s="4"/>
      <c r="AJ63" s="4"/>
      <c r="AK63" s="4"/>
      <c r="AL63" s="199"/>
    </row>
    <row r="64" spans="1:38" x14ac:dyDescent="0.2">
      <c r="A64" s="175"/>
      <c r="B64" s="10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41"/>
      <c r="W64" s="141"/>
      <c r="X64" s="119"/>
      <c r="Y64" s="119"/>
      <c r="Z64" s="119"/>
      <c r="AA64" s="120"/>
      <c r="AB64" s="119"/>
      <c r="AC64" s="41">
        <f t="shared" ref="AC64:AC112" si="8">$C$15*C64+$D$15*D64+$E$15*E64+$F$15*F64+$G$15*G64+$H$15*H64+$I$15*I64+$J$15*J64+$K$15*K64+$L$15*L64+$M$15*M64+$N$15*N64+$O$15*O64+$P$15*P64+$Q$15*Q64+$R$15*R64+$S$15*S64+$T$15*T64+$U$15*U64+$V$15*V64+$W$15*W64+$X$15*X64+$Y$15*Y64+$Z$15*Z64+$AA$15*AA64+$AB$15*AB64</f>
        <v>0</v>
      </c>
      <c r="AD64" s="20">
        <f t="shared" ref="AD64:AD112" si="9">SUM(C64:Y64)</f>
        <v>0</v>
      </c>
      <c r="AE64" s="72">
        <f>C64*($C$15-$C$122)+D64*($D$15-$D$122)+E64*($E$15-$E$122)+F64*($F$15-$F$122)+G64*($G$15-$G$122)+H64*($H$15-$H$122)+I64*($I$15-$I$122)+J64*($J$15-$J$122)+K64*($K$15-$K$122)+L64*($L$15-$L$122)+M64*($M$15-$M$122)+N64*($N$15-$N$122)+O64*($O$15-$O$122)+P64*($P$15-$P$122)+Q64*($Q$15-$Q$122)+R64*($R$15-$R$122)+S64*($S$15-$S$122)+T64*($T$15-$T$122)+U64*($U$15-$U$122)+V64*($V$15-$V$122)+W64*($W$15-$W$122)+X64*($X$15-$X$122)+Y64*($Y$15-$Y$122)+Z64*($Z$15-$Z$122)+AA64*($AA$15-$AA$122)+AB64*($AB$15+$AB$122)</f>
        <v>0</v>
      </c>
      <c r="AF64" s="4"/>
      <c r="AG64" s="4"/>
      <c r="AH64" s="4"/>
      <c r="AI64" s="4"/>
      <c r="AJ64" s="4"/>
      <c r="AK64" s="4"/>
      <c r="AL64" s="199"/>
    </row>
    <row r="65" spans="1:38" x14ac:dyDescent="0.2">
      <c r="A65" s="175"/>
      <c r="B65" s="10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41"/>
      <c r="W65" s="141"/>
      <c r="X65" s="119"/>
      <c r="Y65" s="119"/>
      <c r="Z65" s="119"/>
      <c r="AA65" s="120"/>
      <c r="AB65" s="119"/>
      <c r="AC65" s="41">
        <f t="shared" si="8"/>
        <v>0</v>
      </c>
      <c r="AD65" s="20">
        <f t="shared" si="9"/>
        <v>0</v>
      </c>
      <c r="AE65" s="72">
        <f>C65*($C$15-$C$122)+D65*($D$15-$D$122)+E65*($E$15-$E$122)+F65*($F$15-$F$122)+G65*($G$15-$G$122)+H65*($H$15-$H$122)+I65*($I$15-$I$122)+J65*($J$15-$J$122)+K65*($K$15-$K$122)+L65*($L$15-$L$122)+M65*($M$15-$M$122)+N65*($N$15-$N$122)+O65*($O$15-$O$122)+P65*($P$15-$P$122)+Q65*($Q$15-$Q$122)+R65*($R$15-$R$122)+S65*($S$15-$S$122)+T65*($T$15-$T$122)+U65*($U$15-$U$122)+V65*($V$15-$V$122)+W65*($W$15-$W$122)+X65*($X$15-$X$122)+Y65*($Y$15-$Y$122)+Z65*($Z$15-$Z$122)+AA65*($AA$15-$AA$122)+AB65*($AB$15+$AB$122)</f>
        <v>0</v>
      </c>
      <c r="AF65" s="4"/>
      <c r="AG65" s="4"/>
      <c r="AH65" s="4"/>
      <c r="AI65" s="4"/>
      <c r="AJ65" s="4"/>
      <c r="AK65" s="4"/>
      <c r="AL65" s="199"/>
    </row>
    <row r="66" spans="1:38" x14ac:dyDescent="0.2">
      <c r="A66" s="175"/>
      <c r="B66" s="10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41"/>
      <c r="W66" s="141"/>
      <c r="X66" s="119"/>
      <c r="Y66" s="119"/>
      <c r="Z66" s="119"/>
      <c r="AA66" s="120"/>
      <c r="AB66" s="119"/>
      <c r="AC66" s="41">
        <f t="shared" si="8"/>
        <v>0</v>
      </c>
      <c r="AD66" s="20">
        <f t="shared" si="9"/>
        <v>0</v>
      </c>
      <c r="AE66" s="72">
        <f>C66*($C$15-$C$122)+D66*($D$15-$D$122)+E66*($E$15-$E$122)+F66*($F$15-$F$122)+G66*($G$15-$G$122)+H66*($H$15-$H$122)+I66*($I$15-$I$122)+J66*($J$15-$J$122)+K66*($K$15-$K$122)+L66*($L$15-$L$122)+M66*($M$15-$M$122)+N66*($N$15-$N$122)+O66*($O$15-$O$122)+P66*($P$15-$P$122)+Q66*($Q$15-$Q$122)+R66*($R$15-$R$122)+S66*($S$15-$S$122)+T66*($T$15-$T$122)+U66*($U$15-$U$122)+V66*($V$15-$V$122)+W66*($W$15-$W$122)+X66*($X$15-$X$122)+Y66*($Y$15-$Y$122)+Z66*($Z$15-$Z$122)+AA66*($AA$15-$AA$122)+AB66*($AB$15+$AB$122)</f>
        <v>0</v>
      </c>
      <c r="AF66" s="4"/>
      <c r="AG66" s="4"/>
      <c r="AH66" s="4"/>
      <c r="AI66" s="4"/>
      <c r="AJ66" s="4"/>
      <c r="AK66" s="4"/>
      <c r="AL66" s="199"/>
    </row>
    <row r="67" spans="1:38" x14ac:dyDescent="0.2">
      <c r="A67" s="175"/>
      <c r="B67" s="10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41"/>
      <c r="W67" s="141"/>
      <c r="X67" s="119"/>
      <c r="Y67" s="119"/>
      <c r="Z67" s="119"/>
      <c r="AA67" s="120"/>
      <c r="AB67" s="119"/>
      <c r="AC67" s="41">
        <f t="shared" si="8"/>
        <v>0</v>
      </c>
      <c r="AD67" s="20">
        <f t="shared" si="9"/>
        <v>0</v>
      </c>
      <c r="AE67" s="72">
        <f>C67*($C$15-$C$122)+D67*($D$15-$D$122)+E67*($E$15-$E$122)+F67*($F$15-$F$122)+G67*($G$15-$G$122)+H67*($H$15-$H$122)+I67*($I$15-$I$122)+J67*($J$15-$J$122)+K67*($K$15-$K$122)+L67*($L$15-$L$122)+M67*($M$15-$M$122)+N67*($N$15-$N$122)+O67*($O$15-$O$122)+P67*($P$15-$P$122)+Q67*($Q$15-$Q$122)+R67*($R$15-$R$122)+S67*($S$15-$S$122)+T67*($T$15-$T$122)+U67*($U$15-$U$122)+V67*($V$15-$V$122)+W67*($W$15-$W$122)+X67*($X$15-$X$122)+Y67*($Y$15-$Y$122)+Z67*($Z$15-$Z$122)+AA67*($AA$15-$AA$122)+AB67*($AB$15+$AB$122)</f>
        <v>0</v>
      </c>
      <c r="AF67" s="4"/>
      <c r="AG67" s="4"/>
      <c r="AH67" s="4"/>
      <c r="AI67" s="4"/>
      <c r="AJ67" s="4"/>
      <c r="AK67" s="4"/>
      <c r="AL67" s="199"/>
    </row>
    <row r="68" spans="1:38" x14ac:dyDescent="0.2">
      <c r="A68" s="175"/>
      <c r="B68" s="10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41"/>
      <c r="W68" s="141"/>
      <c r="X68" s="119"/>
      <c r="Y68" s="119"/>
      <c r="Z68" s="119"/>
      <c r="AA68" s="120"/>
      <c r="AB68" s="119"/>
      <c r="AC68" s="41">
        <f t="shared" si="8"/>
        <v>0</v>
      </c>
      <c r="AD68" s="20">
        <f t="shared" si="9"/>
        <v>0</v>
      </c>
      <c r="AE68" s="72">
        <f>C68*($C$15-$C$122)+D68*($D$15-$D$122)+E68*($E$15-$E$122)+F68*($F$15-$F$122)+G68*($G$15-$G$122)+H68*($H$15-$H$122)+I68*($I$15-$I$122)+J68*($J$15-$J$122)+K68*($K$15-$K$122)+L68*($L$15-$L$122)+M68*($M$15-$M$122)+N68*($N$15-$N$122)+O68*($O$15-$O$122)+P68*($P$15-$P$122)+Q68*($Q$15-$Q$122)+R68*($R$15-$R$122)+S68*($S$15-$S$122)+T68*($T$15-$T$122)+U68*($U$15-$U$122)+V68*($V$15-$V$122)+W68*($W$15-$W$122)+X68*($X$15-$X$122)+Y68*($Y$15-$Y$122)+Z68*($Z$15-$Z$122)+AA68*($AA$15-$AA$122)+AB68*($AB$15+$AB$122)</f>
        <v>0</v>
      </c>
      <c r="AF68" s="4"/>
      <c r="AG68" s="4"/>
      <c r="AH68" s="4"/>
      <c r="AI68" s="4"/>
      <c r="AJ68" s="4"/>
      <c r="AK68" s="4"/>
      <c r="AL68" s="199"/>
    </row>
    <row r="69" spans="1:38" x14ac:dyDescent="0.2">
      <c r="A69" s="175"/>
      <c r="B69" s="10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41"/>
      <c r="W69" s="141"/>
      <c r="X69" s="119"/>
      <c r="Y69" s="119"/>
      <c r="Z69" s="119"/>
      <c r="AA69" s="120"/>
      <c r="AB69" s="119"/>
      <c r="AC69" s="41">
        <f t="shared" si="8"/>
        <v>0</v>
      </c>
      <c r="AD69" s="20">
        <f t="shared" si="9"/>
        <v>0</v>
      </c>
      <c r="AE69" s="72">
        <f>C69*($C$15-$C$122)+D69*($D$15-$D$122)+E69*($E$15-$E$122)+F69*($F$15-$F$122)+G69*($G$15-$G$122)+H69*($H$15-$H$122)+I69*($I$15-$I$122)+J69*($J$15-$J$122)+K69*($K$15-$K$122)+L69*($L$15-$L$122)+M69*($M$15-$M$122)+N69*($N$15-$N$122)+O69*($O$15-$O$122)+P69*($P$15-$P$122)+Q69*($Q$15-$Q$122)+R69*($R$15-$R$122)+S69*($S$15-$S$122)+T69*($T$15-$T$122)+U69*($U$15-$U$122)+V69*($V$15-$V$122)+W69*($W$15-$W$122)+X69*($X$15-$X$122)+Y69*($Y$15-$Y$122)+Z69*($Z$15-$Z$122)+AA69*($AA$15-$AA$122)+AB69*($AB$15+$AB$122)</f>
        <v>0</v>
      </c>
      <c r="AF69" s="4"/>
      <c r="AG69" s="4"/>
      <c r="AH69" s="4"/>
      <c r="AI69" s="4"/>
      <c r="AJ69" s="4"/>
      <c r="AK69" s="4"/>
      <c r="AL69" s="199"/>
    </row>
    <row r="70" spans="1:38" x14ac:dyDescent="0.2">
      <c r="A70" s="175"/>
      <c r="B70" s="10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41"/>
      <c r="W70" s="141"/>
      <c r="X70" s="119"/>
      <c r="Y70" s="119"/>
      <c r="Z70" s="119"/>
      <c r="AA70" s="120"/>
      <c r="AB70" s="119"/>
      <c r="AC70" s="41">
        <f t="shared" si="8"/>
        <v>0</v>
      </c>
      <c r="AD70" s="20">
        <f t="shared" si="9"/>
        <v>0</v>
      </c>
      <c r="AE70" s="72">
        <f>C70*($C$15-$C$122)+D70*($D$15-$D$122)+E70*($E$15-$E$122)+F70*($F$15-$F$122)+G70*($G$15-$G$122)+H70*($H$15-$H$122)+I70*($I$15-$I$122)+J70*($J$15-$J$122)+K70*($K$15-$K$122)+L70*($L$15-$L$122)+M70*($M$15-$M$122)+N70*($N$15-$N$122)+O70*($O$15-$O$122)+P70*($P$15-$P$122)+Q70*($Q$15-$Q$122)+R70*($R$15-$R$122)+S70*($S$15-$S$122)+T70*($T$15-$T$122)+U70*($U$15-$U$122)+V70*($V$15-$V$122)+W70*($W$15-$W$122)+X70*($X$15-$X$122)+Y70*($Y$15-$Y$122)+Z70*($Z$15-$Z$122)+AA70*($AA$15-$AA$122)+AB70*($AB$15+$AB$122)</f>
        <v>0</v>
      </c>
      <c r="AF70" s="4"/>
      <c r="AG70" s="4"/>
      <c r="AH70" s="4"/>
      <c r="AI70" s="4"/>
      <c r="AJ70" s="4"/>
      <c r="AK70" s="4"/>
      <c r="AL70" s="199"/>
    </row>
    <row r="71" spans="1:38" x14ac:dyDescent="0.2">
      <c r="A71" s="175"/>
      <c r="B71" s="10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41"/>
      <c r="W71" s="141"/>
      <c r="X71" s="119"/>
      <c r="Y71" s="119"/>
      <c r="Z71" s="119"/>
      <c r="AA71" s="120"/>
      <c r="AB71" s="119"/>
      <c r="AC71" s="41">
        <f t="shared" si="8"/>
        <v>0</v>
      </c>
      <c r="AD71" s="20">
        <f t="shared" si="9"/>
        <v>0</v>
      </c>
      <c r="AE71" s="72">
        <f>C71*($C$15-$C$122)+D71*($D$15-$D$122)+E71*($E$15-$E$122)+F71*($F$15-$F$122)+G71*($G$15-$G$122)+H71*($H$15-$H$122)+I71*($I$15-$I$122)+J71*($J$15-$J$122)+K71*($K$15-$K$122)+L71*($L$15-$L$122)+M71*($M$15-$M$122)+N71*($N$15-$N$122)+O71*($O$15-$O$122)+P71*($P$15-$P$122)+Q71*($Q$15-$Q$122)+R71*($R$15-$R$122)+S71*($S$15-$S$122)+T71*($T$15-$T$122)+U71*($U$15-$U$122)+V71*($V$15-$V$122)+W71*($W$15-$W$122)+X71*($X$15-$X$122)+Y71*($Y$15-$Y$122)+Z71*($Z$15-$Z$122)+AA71*($AA$15-$AA$122)+AB71*($AB$15+$AB$122)</f>
        <v>0</v>
      </c>
      <c r="AF71" s="4"/>
      <c r="AG71" s="4"/>
      <c r="AH71" s="4"/>
      <c r="AI71" s="4"/>
      <c r="AJ71" s="4"/>
      <c r="AK71" s="4"/>
      <c r="AL71" s="199"/>
    </row>
    <row r="72" spans="1:38" x14ac:dyDescent="0.2">
      <c r="A72" s="175"/>
      <c r="B72" s="10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6"/>
      <c r="Q72" s="126"/>
      <c r="R72" s="125"/>
      <c r="S72" s="126"/>
      <c r="T72" s="126"/>
      <c r="U72" s="126"/>
      <c r="V72" s="141"/>
      <c r="W72" s="141"/>
      <c r="X72" s="119"/>
      <c r="Y72" s="119"/>
      <c r="Z72" s="119"/>
      <c r="AA72" s="120"/>
      <c r="AB72" s="119"/>
      <c r="AC72" s="41">
        <f t="shared" si="8"/>
        <v>0</v>
      </c>
      <c r="AD72" s="20">
        <f t="shared" si="9"/>
        <v>0</v>
      </c>
      <c r="AE72" s="72">
        <f>C72*($C$15-$C$122)+D72*($D$15-$D$122)+E72*($E$15-$E$122)+F72*($F$15-$F$122)+G72*($G$15-$G$122)+H72*($H$15-$H$122)+I72*($I$15-$I$122)+J72*($J$15-$J$122)+K72*($K$15-$K$122)+L72*($L$15-$L$122)+M72*($M$15-$M$122)+N72*($N$15-$N$122)+O72*($O$15-$O$122)+P72*($P$15-$P$122)+Q72*($Q$15-$Q$122)+R72*($R$15-$R$122)+S72*($S$15-$S$122)+T72*($T$15-$T$122)+U72*($U$15-$U$122)+V72*($V$15-$V$122)+W72*($W$15-$W$122)+X72*($X$15-$X$122)+Y72*($Y$15-$Y$122)+Z72*($Z$15-$Z$122)+AA72*($AA$15-$AA$122)+AB72*($AB$15+$AB$122)</f>
        <v>0</v>
      </c>
      <c r="AF72" s="4"/>
      <c r="AG72" s="4"/>
      <c r="AH72" s="4"/>
      <c r="AI72" s="4"/>
      <c r="AJ72" s="4"/>
      <c r="AK72" s="4"/>
      <c r="AL72" s="199"/>
    </row>
    <row r="73" spans="1:38" x14ac:dyDescent="0.2">
      <c r="A73" s="175"/>
      <c r="B73" s="10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41"/>
      <c r="W73" s="141"/>
      <c r="X73" s="119"/>
      <c r="Y73" s="119"/>
      <c r="Z73" s="119"/>
      <c r="AA73" s="120"/>
      <c r="AB73" s="119"/>
      <c r="AC73" s="41">
        <f t="shared" si="8"/>
        <v>0</v>
      </c>
      <c r="AD73" s="20">
        <f t="shared" si="9"/>
        <v>0</v>
      </c>
      <c r="AE73" s="72">
        <f>C73*($C$15-$C$122)+D73*($D$15-$D$122)+E73*($E$15-$E$122)+F73*($F$15-$F$122)+G73*($G$15-$G$122)+H73*($H$15-$H$122)+I73*($I$15-$I$122)+J73*($J$15-$J$122)+K73*($K$15-$K$122)+L73*($L$15-$L$122)+M73*($M$15-$M$122)+N73*($N$15-$N$122)+O73*($O$15-$O$122)+P73*($P$15-$P$122)+Q73*($Q$15-$Q$122)+R73*($R$15-$R$122)+S73*($S$15-$S$122)+T73*($T$15-$T$122)+U73*($U$15-$U$122)+V73*($V$15-$V$122)+W73*($W$15-$W$122)+X73*($X$15-$X$122)+Y73*($Y$15-$Y$122)+Z73*($Z$15-$Z$122)+AA73*($AA$15-$AA$122)+AB73*($AB$15+$AB$122)</f>
        <v>0</v>
      </c>
      <c r="AF73" s="4"/>
      <c r="AG73" s="4"/>
      <c r="AH73" s="4"/>
      <c r="AI73" s="4"/>
      <c r="AJ73" s="4"/>
      <c r="AK73" s="4"/>
      <c r="AL73" s="199"/>
    </row>
    <row r="74" spans="1:38" x14ac:dyDescent="0.2">
      <c r="A74" s="175"/>
      <c r="B74" s="10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6"/>
      <c r="S74" s="125"/>
      <c r="T74" s="125"/>
      <c r="U74" s="125"/>
      <c r="V74" s="141"/>
      <c r="W74" s="141"/>
      <c r="X74" s="119"/>
      <c r="Y74" s="119"/>
      <c r="Z74" s="119"/>
      <c r="AA74" s="120"/>
      <c r="AB74" s="119"/>
      <c r="AC74" s="41">
        <f t="shared" si="8"/>
        <v>0</v>
      </c>
      <c r="AD74" s="20">
        <f t="shared" si="9"/>
        <v>0</v>
      </c>
      <c r="AE74" s="72">
        <f>C74*($C$15-$C$122)+D74*($D$15-$D$122)+E74*($E$15-$E$122)+F74*($F$15-$F$122)+G74*($G$15-$G$122)+H74*($H$15-$H$122)+I74*($I$15-$I$122)+J74*($J$15-$J$122)+K74*($K$15-$K$122)+L74*($L$15-$L$122)+M74*($M$15-$M$122)+N74*($N$15-$N$122)+O74*($O$15-$O$122)+P74*($P$15-$P$122)+Q74*($Q$15-$Q$122)+R74*($R$15-$R$122)+S74*($S$15-$S$122)+T74*($T$15-$T$122)+U74*($U$15-$U$122)+V74*($V$15-$V$122)+W74*($W$15-$W$122)+X74*($X$15-$X$122)+Y74*($Y$15-$Y$122)+Z74*($Z$15-$Z$122)+AA74*($AA$15-$AA$122)+AB74*($AB$15+$AB$122)</f>
        <v>0</v>
      </c>
      <c r="AF74" s="4"/>
      <c r="AG74" s="4"/>
      <c r="AH74" s="4"/>
      <c r="AI74" s="4"/>
      <c r="AJ74" s="4"/>
      <c r="AK74" s="4"/>
      <c r="AL74" s="199"/>
    </row>
    <row r="75" spans="1:38" x14ac:dyDescent="0.2">
      <c r="A75" s="175"/>
      <c r="B75" s="10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41"/>
      <c r="W75" s="141"/>
      <c r="X75" s="119"/>
      <c r="Y75" s="119"/>
      <c r="Z75" s="119"/>
      <c r="AA75" s="120"/>
      <c r="AB75" s="119"/>
      <c r="AC75" s="41">
        <f t="shared" si="8"/>
        <v>0</v>
      </c>
      <c r="AD75" s="20">
        <f t="shared" si="9"/>
        <v>0</v>
      </c>
      <c r="AE75" s="72">
        <f>C75*($C$15-$C$122)+D75*($D$15-$D$122)+E75*($E$15-$E$122)+F75*($F$15-$F$122)+G75*($G$15-$G$122)+H75*($H$15-$H$122)+I75*($I$15-$I$122)+J75*($J$15-$J$122)+K75*($K$15-$K$122)+L75*($L$15-$L$122)+M75*($M$15-$M$122)+N75*($N$15-$N$122)+O75*($O$15-$O$122)+P75*($P$15-$P$122)+Q75*($Q$15-$Q$122)+R75*($R$15-$R$122)+S75*($S$15-$S$122)+T75*($T$15-$T$122)+U75*($U$15-$U$122)+V75*($V$15-$V$122)+W75*($W$15-$W$122)+X75*($X$15-$X$122)+Y75*($Y$15-$Y$122)+Z75*($Z$15-$Z$122)+AA75*($AA$15-$AA$122)+AB75*($AB$15+$AB$122)</f>
        <v>0</v>
      </c>
      <c r="AF75" s="4"/>
      <c r="AG75" s="4"/>
      <c r="AH75" s="4"/>
      <c r="AI75" s="4"/>
      <c r="AJ75" s="4"/>
      <c r="AK75" s="4"/>
      <c r="AL75" s="199"/>
    </row>
    <row r="76" spans="1:38" x14ac:dyDescent="0.2">
      <c r="A76" s="175"/>
      <c r="B76" s="10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41"/>
      <c r="W76" s="141"/>
      <c r="X76" s="119"/>
      <c r="Y76" s="119"/>
      <c r="Z76" s="119"/>
      <c r="AA76" s="120"/>
      <c r="AB76" s="119"/>
      <c r="AC76" s="41">
        <f t="shared" si="8"/>
        <v>0</v>
      </c>
      <c r="AD76" s="20">
        <f t="shared" si="9"/>
        <v>0</v>
      </c>
      <c r="AE76" s="72">
        <f>C76*($C$15-$C$122)+D76*($D$15-$D$122)+E76*($E$15-$E$122)+F76*($F$15-$F$122)+G76*($G$15-$G$122)+H76*($H$15-$H$122)+I76*($I$15-$I$122)+J76*($J$15-$J$122)+K76*($K$15-$K$122)+L76*($L$15-$L$122)+M76*($M$15-$M$122)+N76*($N$15-$N$122)+O76*($O$15-$O$122)+P76*($P$15-$P$122)+Q76*($Q$15-$Q$122)+R76*($R$15-$R$122)+S76*($S$15-$S$122)+T76*($T$15-$T$122)+U76*($U$15-$U$122)+V76*($V$15-$V$122)+W76*($W$15-$W$122)+X76*($X$15-$X$122)+Y76*($Y$15-$Y$122)+Z76*($Z$15-$Z$122)+AA76*($AA$15-$AA$122)+AB76*($AB$15+$AB$122)</f>
        <v>0</v>
      </c>
      <c r="AF76" s="4"/>
      <c r="AG76" s="4"/>
      <c r="AH76" s="4"/>
      <c r="AI76" s="4"/>
      <c r="AJ76" s="4"/>
      <c r="AK76" s="4"/>
      <c r="AL76" s="199"/>
    </row>
    <row r="77" spans="1:38" x14ac:dyDescent="0.2">
      <c r="A77" s="175"/>
      <c r="B77" s="10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41"/>
      <c r="W77" s="141"/>
      <c r="X77" s="119"/>
      <c r="Y77" s="119"/>
      <c r="Z77" s="119"/>
      <c r="AA77" s="120"/>
      <c r="AB77" s="119"/>
      <c r="AC77" s="41">
        <f t="shared" si="8"/>
        <v>0</v>
      </c>
      <c r="AD77" s="20">
        <f t="shared" si="9"/>
        <v>0</v>
      </c>
      <c r="AE77" s="72">
        <f>C77*($C$15-$C$122)+D77*($D$15-$D$122)+E77*($E$15-$E$122)+F77*($F$15-$F$122)+G77*($G$15-$G$122)+H77*($H$15-$H$122)+I77*($I$15-$I$122)+J77*($J$15-$J$122)+K77*($K$15-$K$122)+L77*($L$15-$L$122)+M77*($M$15-$M$122)+N77*($N$15-$N$122)+O77*($O$15-$O$122)+P77*($P$15-$P$122)+Q77*($Q$15-$Q$122)+R77*($R$15-$R$122)+S77*($S$15-$S$122)+T77*($T$15-$T$122)+U77*($U$15-$U$122)+V77*($V$15-$V$122)+W77*($W$15-$W$122)+X77*($X$15-$X$122)+Y77*($Y$15-$Y$122)+Z77*($Z$15-$Z$122)+AA77*($AA$15-$AA$122)+AB77*($AB$15+$AB$122)</f>
        <v>0</v>
      </c>
      <c r="AF77" s="4"/>
      <c r="AG77" s="4"/>
      <c r="AH77" s="4"/>
      <c r="AI77" s="4"/>
      <c r="AJ77" s="4"/>
      <c r="AK77" s="4"/>
      <c r="AL77" s="199"/>
    </row>
    <row r="78" spans="1:38" x14ac:dyDescent="0.2">
      <c r="A78" s="175"/>
      <c r="B78" s="10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41"/>
      <c r="W78" s="141"/>
      <c r="X78" s="119"/>
      <c r="Y78" s="119"/>
      <c r="Z78" s="119"/>
      <c r="AA78" s="120"/>
      <c r="AB78" s="119"/>
      <c r="AC78" s="41">
        <f t="shared" si="8"/>
        <v>0</v>
      </c>
      <c r="AD78" s="20">
        <f t="shared" si="9"/>
        <v>0</v>
      </c>
      <c r="AE78" s="72">
        <f>C78*($C$15-$C$122)+D78*($D$15-$D$122)+E78*($E$15-$E$122)+F78*($F$15-$F$122)+G78*($G$15-$G$122)+H78*($H$15-$H$122)+I78*($I$15-$I$122)+J78*($J$15-$J$122)+K78*($K$15-$K$122)+L78*($L$15-$L$122)+M78*($M$15-$M$122)+N78*($N$15-$N$122)+O78*($O$15-$O$122)+P78*($P$15-$P$122)+Q78*($Q$15-$Q$122)+R78*($R$15-$R$122)+S78*($S$15-$S$122)+T78*($T$15-$T$122)+U78*($U$15-$U$122)+V78*($V$15-$V$122)+W78*($W$15-$W$122)+X78*($X$15-$X$122)+Y78*($Y$15-$Y$122)+Z78*($Z$15-$Z$122)+AA78*($AA$15-$AA$122)+AB78*($AB$15+$AB$122)</f>
        <v>0</v>
      </c>
      <c r="AF78" s="4"/>
      <c r="AG78" s="4"/>
      <c r="AH78" s="4"/>
      <c r="AI78" s="4"/>
      <c r="AJ78" s="4"/>
      <c r="AK78" s="4"/>
      <c r="AL78" s="199"/>
    </row>
    <row r="79" spans="1:38" x14ac:dyDescent="0.2">
      <c r="A79" s="175"/>
      <c r="B79" s="10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41"/>
      <c r="W79" s="141"/>
      <c r="X79" s="119"/>
      <c r="Y79" s="119"/>
      <c r="Z79" s="119"/>
      <c r="AA79" s="120"/>
      <c r="AB79" s="119"/>
      <c r="AC79" s="41">
        <f t="shared" si="8"/>
        <v>0</v>
      </c>
      <c r="AD79" s="20">
        <f t="shared" si="9"/>
        <v>0</v>
      </c>
      <c r="AE79" s="72">
        <f>C79*($C$15-$C$122)+D79*($D$15-$D$122)+E79*($E$15-$E$122)+F79*($F$15-$F$122)+G79*($G$15-$G$122)+H79*($H$15-$H$122)+I79*($I$15-$I$122)+J79*($J$15-$J$122)+K79*($K$15-$K$122)+L79*($L$15-$L$122)+M79*($M$15-$M$122)+N79*($N$15-$N$122)+O79*($O$15-$O$122)+P79*($P$15-$P$122)+Q79*($Q$15-$Q$122)+R79*($R$15-$R$122)+S79*($S$15-$S$122)+T79*($T$15-$T$122)+U79*($U$15-$U$122)+V79*($V$15-$V$122)+W79*($W$15-$W$122)+X79*($X$15-$X$122)+Y79*($Y$15-$Y$122)+Z79*($Z$15-$Z$122)+AA79*($AA$15-$AA$122)+AB79*($AB$15+$AB$122)</f>
        <v>0</v>
      </c>
      <c r="AF79" s="4"/>
      <c r="AG79" s="4"/>
      <c r="AH79" s="4"/>
      <c r="AI79" s="4"/>
      <c r="AJ79" s="4"/>
      <c r="AK79" s="4"/>
      <c r="AL79" s="199"/>
    </row>
    <row r="80" spans="1:38" x14ac:dyDescent="0.2">
      <c r="A80" s="175"/>
      <c r="B80" s="10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41"/>
      <c r="W80" s="141"/>
      <c r="X80" s="119"/>
      <c r="Y80" s="119"/>
      <c r="Z80" s="119"/>
      <c r="AA80" s="120"/>
      <c r="AB80" s="119"/>
      <c r="AC80" s="41">
        <f t="shared" si="8"/>
        <v>0</v>
      </c>
      <c r="AD80" s="20">
        <f t="shared" si="9"/>
        <v>0</v>
      </c>
      <c r="AE80" s="72">
        <f>C80*($C$15-$C$122)+D80*($D$15-$D$122)+E80*($E$15-$E$122)+F80*($F$15-$F$122)+G80*($G$15-$G$122)+H80*($H$15-$H$122)+I80*($I$15-$I$122)+J80*($J$15-$J$122)+K80*($K$15-$K$122)+L80*($L$15-$L$122)+M80*($M$15-$M$122)+N80*($N$15-$N$122)+O80*($O$15-$O$122)+P80*($P$15-$P$122)+Q80*($Q$15-$Q$122)+R80*($R$15-$R$122)+S80*($S$15-$S$122)+T80*($T$15-$T$122)+U80*($U$15-$U$122)+V80*($V$15-$V$122)+W80*($W$15-$W$122)+X80*($X$15-$X$122)+Y80*($Y$15-$Y$122)+Z80*($Z$15-$Z$122)+AA80*($AA$15-$AA$122)+AB80*($AB$15+$AB$122)</f>
        <v>0</v>
      </c>
      <c r="AF80" s="4"/>
      <c r="AG80" s="4"/>
      <c r="AH80" s="4"/>
      <c r="AI80" s="4"/>
      <c r="AJ80" s="4"/>
      <c r="AK80" s="4"/>
      <c r="AL80" s="199"/>
    </row>
    <row r="81" spans="1:38" x14ac:dyDescent="0.2">
      <c r="A81" s="175"/>
      <c r="B81" s="10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41"/>
      <c r="W81" s="141"/>
      <c r="X81" s="119"/>
      <c r="Y81" s="119"/>
      <c r="Z81" s="119"/>
      <c r="AA81" s="120"/>
      <c r="AB81" s="119"/>
      <c r="AC81" s="41">
        <f t="shared" si="8"/>
        <v>0</v>
      </c>
      <c r="AD81" s="20">
        <f t="shared" si="9"/>
        <v>0</v>
      </c>
      <c r="AE81" s="72">
        <f>C81*($C$15-$C$122)+D81*($D$15-$D$122)+E81*($E$15-$E$122)+F81*($F$15-$F$122)+G81*($G$15-$G$122)+H81*($H$15-$H$122)+I81*($I$15-$I$122)+J81*($J$15-$J$122)+K81*($K$15-$K$122)+L81*($L$15-$L$122)+M81*($M$15-$M$122)+N81*($N$15-$N$122)+O81*($O$15-$O$122)+P81*($P$15-$P$122)+Q81*($Q$15-$Q$122)+R81*($R$15-$R$122)+S81*($S$15-$S$122)+T81*($T$15-$T$122)+U81*($U$15-$U$122)+V81*($V$15-$V$122)+W81*($W$15-$W$122)+X81*($X$15-$X$122)+Y81*($Y$15-$Y$122)+Z81*($Z$15-$Z$122)+AA81*($AA$15-$AA$122)+AB81*($AB$15+$AB$122)</f>
        <v>0</v>
      </c>
      <c r="AF81" s="4"/>
      <c r="AG81" s="4"/>
      <c r="AH81" s="4"/>
      <c r="AI81" s="4"/>
      <c r="AJ81" s="4"/>
      <c r="AK81" s="4"/>
      <c r="AL81" s="199"/>
    </row>
    <row r="82" spans="1:38" x14ac:dyDescent="0.2">
      <c r="A82" s="175"/>
      <c r="B82" s="10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41"/>
      <c r="W82" s="141"/>
      <c r="X82" s="119"/>
      <c r="Y82" s="119"/>
      <c r="Z82" s="119"/>
      <c r="AA82" s="120"/>
      <c r="AB82" s="119"/>
      <c r="AC82" s="41">
        <f t="shared" si="8"/>
        <v>0</v>
      </c>
      <c r="AD82" s="20">
        <f t="shared" si="9"/>
        <v>0</v>
      </c>
      <c r="AE82" s="72">
        <f>C82*($C$15-$C$122)+D82*($D$15-$D$122)+E82*($E$15-$E$122)+F82*($F$15-$F$122)+G82*($G$15-$G$122)+H82*($H$15-$H$122)+I82*($I$15-$I$122)+J82*($J$15-$J$122)+K82*($K$15-$K$122)+L82*($L$15-$L$122)+M82*($M$15-$M$122)+N82*($N$15-$N$122)+O82*($O$15-$O$122)+P82*($P$15-$P$122)+Q82*($Q$15-$Q$122)+R82*($R$15-$R$122)+S82*($S$15-$S$122)+T82*($T$15-$T$122)+U82*($U$15-$U$122)+V82*($V$15-$V$122)+W82*($W$15-$W$122)+X82*($X$15-$X$122)+Y82*($Y$15-$Y$122)+Z82*($Z$15-$Z$122)+AA82*($AA$15-$AA$122)+AB82*($AB$15+$AB$122)</f>
        <v>0</v>
      </c>
      <c r="AF82" s="4"/>
      <c r="AG82" s="4"/>
      <c r="AH82" s="4"/>
      <c r="AI82" s="4"/>
      <c r="AJ82" s="4"/>
      <c r="AK82" s="4"/>
      <c r="AL82" s="199"/>
    </row>
    <row r="83" spans="1:38" x14ac:dyDescent="0.2">
      <c r="A83" s="175"/>
      <c r="B83" s="10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41"/>
      <c r="W83" s="141"/>
      <c r="X83" s="119"/>
      <c r="Y83" s="119"/>
      <c r="Z83" s="119"/>
      <c r="AA83" s="120"/>
      <c r="AB83" s="119"/>
      <c r="AC83" s="41">
        <f t="shared" si="8"/>
        <v>0</v>
      </c>
      <c r="AD83" s="20">
        <f t="shared" si="9"/>
        <v>0</v>
      </c>
      <c r="AE83" s="72">
        <f>C83*($C$15-$C$122)+D83*($D$15-$D$122)+E83*($E$15-$E$122)+F83*($F$15-$F$122)+G83*($G$15-$G$122)+H83*($H$15-$H$122)+I83*($I$15-$I$122)+J83*($J$15-$J$122)+K83*($K$15-$K$122)+L83*($L$15-$L$122)+M83*($M$15-$M$122)+N83*($N$15-$N$122)+O83*($O$15-$O$122)+P83*($P$15-$P$122)+Q83*($Q$15-$Q$122)+R83*($R$15-$R$122)+S83*($S$15-$S$122)+T83*($T$15-$T$122)+U83*($U$15-$U$122)+V83*($V$15-$V$122)+W83*($W$15-$W$122)+X83*($X$15-$X$122)+Y83*($Y$15-$Y$122)+Z83*($Z$15-$Z$122)+AA83*($AA$15-$AA$122)+AB83*($AB$15+$AB$122)</f>
        <v>0</v>
      </c>
      <c r="AF83" s="4"/>
      <c r="AG83" s="4"/>
      <c r="AH83" s="4"/>
      <c r="AI83" s="4"/>
      <c r="AJ83" s="4"/>
      <c r="AK83" s="4"/>
      <c r="AL83" s="199"/>
    </row>
    <row r="84" spans="1:38" x14ac:dyDescent="0.2">
      <c r="A84" s="175"/>
      <c r="B84" s="10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41"/>
      <c r="W84" s="141"/>
      <c r="X84" s="119"/>
      <c r="Y84" s="119"/>
      <c r="Z84" s="119"/>
      <c r="AA84" s="120"/>
      <c r="AB84" s="119"/>
      <c r="AC84" s="41">
        <f t="shared" si="8"/>
        <v>0</v>
      </c>
      <c r="AD84" s="20">
        <f t="shared" si="9"/>
        <v>0</v>
      </c>
      <c r="AE84" s="72">
        <f>C84*($C$15-$C$122)+D84*($D$15-$D$122)+E84*($E$15-$E$122)+F84*($F$15-$F$122)+G84*($G$15-$G$122)+H84*($H$15-$H$122)+I84*($I$15-$I$122)+J84*($J$15-$J$122)+K84*($K$15-$K$122)+L84*($L$15-$L$122)+M84*($M$15-$M$122)+N84*($N$15-$N$122)+O84*($O$15-$O$122)+P84*($P$15-$P$122)+Q84*($Q$15-$Q$122)+R84*($R$15-$R$122)+S84*($S$15-$S$122)+T84*($T$15-$T$122)+U84*($U$15-$U$122)+V84*($V$15-$V$122)+W84*($W$15-$W$122)+X84*($X$15-$X$122)+Y84*($Y$15-$Y$122)+Z84*($Z$15-$Z$122)+AA84*($AA$15-$AA$122)+AB84*($AB$15+$AB$122)</f>
        <v>0</v>
      </c>
      <c r="AF84" s="4"/>
      <c r="AG84" s="4"/>
      <c r="AH84" s="4"/>
      <c r="AI84" s="4"/>
      <c r="AJ84" s="4"/>
      <c r="AK84" s="4"/>
      <c r="AL84" s="199"/>
    </row>
    <row r="85" spans="1:38" x14ac:dyDescent="0.2">
      <c r="A85" s="175"/>
      <c r="B85" s="10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41"/>
      <c r="W85" s="141"/>
      <c r="X85" s="119"/>
      <c r="Y85" s="119"/>
      <c r="Z85" s="119"/>
      <c r="AA85" s="120"/>
      <c r="AB85" s="119"/>
      <c r="AC85" s="41">
        <f t="shared" si="8"/>
        <v>0</v>
      </c>
      <c r="AD85" s="20">
        <f t="shared" si="9"/>
        <v>0</v>
      </c>
      <c r="AE85" s="72">
        <f>C85*($C$15-$C$122)+D85*($D$15-$D$122)+E85*($E$15-$E$122)+F85*($F$15-$F$122)+G85*($G$15-$G$122)+H85*($H$15-$H$122)+I85*($I$15-$I$122)+J85*($J$15-$J$122)+K85*($K$15-$K$122)+L85*($L$15-$L$122)+M85*($M$15-$M$122)+N85*($N$15-$N$122)+O85*($O$15-$O$122)+P85*($P$15-$P$122)+Q85*($Q$15-$Q$122)+R85*($R$15-$R$122)+S85*($S$15-$S$122)+T85*($T$15-$T$122)+U85*($U$15-$U$122)+V85*($V$15-$V$122)+W85*($W$15-$W$122)+X85*($X$15-$X$122)+Y85*($Y$15-$Y$122)+Z85*($Z$15-$Z$122)+AA85*($AA$15-$AA$122)+AB85*($AB$15+$AB$122)</f>
        <v>0</v>
      </c>
      <c r="AF85" s="4"/>
      <c r="AG85" s="4"/>
      <c r="AH85" s="4"/>
      <c r="AI85" s="4"/>
      <c r="AJ85" s="4"/>
      <c r="AK85" s="4"/>
      <c r="AL85" s="199"/>
    </row>
    <row r="86" spans="1:38" x14ac:dyDescent="0.2">
      <c r="A86" s="175"/>
      <c r="B86" s="10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41"/>
      <c r="W86" s="141"/>
      <c r="X86" s="119"/>
      <c r="Y86" s="119"/>
      <c r="Z86" s="119"/>
      <c r="AA86" s="120"/>
      <c r="AB86" s="119"/>
      <c r="AC86" s="41">
        <f t="shared" si="8"/>
        <v>0</v>
      </c>
      <c r="AD86" s="20">
        <f t="shared" si="9"/>
        <v>0</v>
      </c>
      <c r="AE86" s="72">
        <f>C86*($C$15-$C$122)+D86*($D$15-$D$122)+E86*($E$15-$E$122)+F86*($F$15-$F$122)+G86*($G$15-$G$122)+H86*($H$15-$H$122)+I86*($I$15-$I$122)+J86*($J$15-$J$122)+K86*($K$15-$K$122)+L86*($L$15-$L$122)+M86*($M$15-$M$122)+N86*($N$15-$N$122)+O86*($O$15-$O$122)+P86*($P$15-$P$122)+Q86*($Q$15-$Q$122)+R86*($R$15-$R$122)+S86*($S$15-$S$122)+T86*($T$15-$T$122)+U86*($U$15-$U$122)+V86*($V$15-$V$122)+W86*($W$15-$W$122)+X86*($X$15-$X$122)+Y86*($Y$15-$Y$122)+Z86*($Z$15-$Z$122)+AA86*($AA$15-$AA$122)+AB86*($AB$15+$AB$122)</f>
        <v>0</v>
      </c>
      <c r="AF86" s="4"/>
      <c r="AG86" s="4"/>
      <c r="AH86" s="4"/>
      <c r="AI86" s="4"/>
      <c r="AJ86" s="4"/>
      <c r="AK86" s="4"/>
      <c r="AL86" s="199"/>
    </row>
    <row r="87" spans="1:38" x14ac:dyDescent="0.2">
      <c r="A87" s="175"/>
      <c r="B87" s="10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41"/>
      <c r="W87" s="141"/>
      <c r="X87" s="119"/>
      <c r="Y87" s="119"/>
      <c r="Z87" s="119"/>
      <c r="AA87" s="120"/>
      <c r="AB87" s="119"/>
      <c r="AC87" s="41">
        <f t="shared" si="8"/>
        <v>0</v>
      </c>
      <c r="AD87" s="20">
        <f t="shared" si="9"/>
        <v>0</v>
      </c>
      <c r="AE87" s="72">
        <f>C87*($C$15-$C$122)+D87*($D$15-$D$122)+E87*($E$15-$E$122)+F87*($F$15-$F$122)+G87*($G$15-$G$122)+H87*($H$15-$H$122)+I87*($I$15-$I$122)+J87*($J$15-$J$122)+K87*($K$15-$K$122)+L87*($L$15-$L$122)+M87*($M$15-$M$122)+N87*($N$15-$N$122)+O87*($O$15-$O$122)+P87*($P$15-$P$122)+Q87*($Q$15-$Q$122)+R87*($R$15-$R$122)+S87*($S$15-$S$122)+T87*($T$15-$T$122)+U87*($U$15-$U$122)+V87*($V$15-$V$122)+W87*($W$15-$W$122)+X87*($X$15-$X$122)+Y87*($Y$15-$Y$122)+Z87*($Z$15-$Z$122)+AA87*($AA$15-$AA$122)+AB87*($AB$15+$AB$122)</f>
        <v>0</v>
      </c>
      <c r="AF87" s="4"/>
      <c r="AG87" s="4"/>
      <c r="AH87" s="4"/>
      <c r="AI87" s="4"/>
      <c r="AJ87" s="4"/>
      <c r="AK87" s="4"/>
      <c r="AL87" s="199"/>
    </row>
    <row r="88" spans="1:38" x14ac:dyDescent="0.2">
      <c r="A88" s="175"/>
      <c r="B88" s="10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6"/>
      <c r="Q88" s="126"/>
      <c r="R88" s="125"/>
      <c r="S88" s="126"/>
      <c r="T88" s="126"/>
      <c r="U88" s="126"/>
      <c r="V88" s="141"/>
      <c r="W88" s="141"/>
      <c r="X88" s="119"/>
      <c r="Y88" s="119"/>
      <c r="Z88" s="119"/>
      <c r="AA88" s="120"/>
      <c r="AB88" s="119"/>
      <c r="AC88" s="41">
        <f t="shared" si="8"/>
        <v>0</v>
      </c>
      <c r="AD88" s="20">
        <f t="shared" si="9"/>
        <v>0</v>
      </c>
      <c r="AE88" s="72">
        <f>C88*($C$15-$C$122)+D88*($D$15-$D$122)+E88*($E$15-$E$122)+F88*($F$15-$F$122)+G88*($G$15-$G$122)+H88*($H$15-$H$122)+I88*($I$15-$I$122)+J88*($J$15-$J$122)+K88*($K$15-$K$122)+L88*($L$15-$L$122)+M88*($M$15-$M$122)+N88*($N$15-$N$122)+O88*($O$15-$O$122)+P88*($P$15-$P$122)+Q88*($Q$15-$Q$122)+R88*($R$15-$R$122)+S88*($S$15-$S$122)+T88*($T$15-$T$122)+U88*($U$15-$U$122)+V88*($V$15-$V$122)+W88*($W$15-$W$122)+X88*($X$15-$X$122)+Y88*($Y$15-$Y$122)+Z88*($Z$15-$Z$122)+AA88*($AA$15-$AA$122)+AB88*($AB$15+$AB$122)</f>
        <v>0</v>
      </c>
      <c r="AF88" s="4"/>
      <c r="AG88" s="4"/>
      <c r="AH88" s="4"/>
      <c r="AI88" s="4"/>
      <c r="AJ88" s="4"/>
      <c r="AK88" s="4"/>
      <c r="AL88" s="199"/>
    </row>
    <row r="89" spans="1:38" x14ac:dyDescent="0.2">
      <c r="A89" s="175"/>
      <c r="B89" s="10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41"/>
      <c r="W89" s="141"/>
      <c r="X89" s="119"/>
      <c r="Y89" s="119"/>
      <c r="Z89" s="119"/>
      <c r="AA89" s="120"/>
      <c r="AB89" s="119"/>
      <c r="AC89" s="41">
        <f t="shared" si="8"/>
        <v>0</v>
      </c>
      <c r="AD89" s="20">
        <f t="shared" si="9"/>
        <v>0</v>
      </c>
      <c r="AE89" s="72">
        <f>C89*($C$15-$C$122)+D89*($D$15-$D$122)+E89*($E$15-$E$122)+F89*($F$15-$F$122)+G89*($G$15-$G$122)+H89*($H$15-$H$122)+I89*($I$15-$I$122)+J89*($J$15-$J$122)+K89*($K$15-$K$122)+L89*($L$15-$L$122)+M89*($M$15-$M$122)+N89*($N$15-$N$122)+O89*($O$15-$O$122)+P89*($P$15-$P$122)+Q89*($Q$15-$Q$122)+R89*($R$15-$R$122)+S89*($S$15-$S$122)+T89*($T$15-$T$122)+U89*($U$15-$U$122)+V89*($V$15-$V$122)+W89*($W$15-$W$122)+X89*($X$15-$X$122)+Y89*($Y$15-$Y$122)+Z89*($Z$15-$Z$122)+AA89*($AA$15-$AA$122)+AB89*($AB$15+$AB$122)</f>
        <v>0</v>
      </c>
      <c r="AF89" s="4"/>
      <c r="AG89" s="4"/>
      <c r="AH89" s="4"/>
      <c r="AI89" s="4"/>
      <c r="AJ89" s="4"/>
      <c r="AK89" s="4"/>
      <c r="AL89" s="199"/>
    </row>
    <row r="90" spans="1:38" x14ac:dyDescent="0.2">
      <c r="A90" s="175"/>
      <c r="B90" s="10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6"/>
      <c r="S90" s="125"/>
      <c r="T90" s="125"/>
      <c r="U90" s="125"/>
      <c r="V90" s="141"/>
      <c r="W90" s="141"/>
      <c r="X90" s="119"/>
      <c r="Y90" s="119"/>
      <c r="Z90" s="119"/>
      <c r="AA90" s="120"/>
      <c r="AB90" s="119"/>
      <c r="AC90" s="41">
        <f t="shared" si="8"/>
        <v>0</v>
      </c>
      <c r="AD90" s="20">
        <f t="shared" si="9"/>
        <v>0</v>
      </c>
      <c r="AE90" s="72">
        <f>C90*($C$15-$C$122)+D90*($D$15-$D$122)+E90*($E$15-$E$122)+F90*($F$15-$F$122)+G90*($G$15-$G$122)+H90*($H$15-$H$122)+I90*($I$15-$I$122)+J90*($J$15-$J$122)+K90*($K$15-$K$122)+L90*($L$15-$L$122)+M90*($M$15-$M$122)+N90*($N$15-$N$122)+O90*($O$15-$O$122)+P90*($P$15-$P$122)+Q90*($Q$15-$Q$122)+R90*($R$15-$R$122)+S90*($S$15-$S$122)+T90*($T$15-$T$122)+U90*($U$15-$U$122)+V90*($V$15-$V$122)+W90*($W$15-$W$122)+X90*($X$15-$X$122)+Y90*($Y$15-$Y$122)+Z90*($Z$15-$Z$122)+AA90*($AA$15-$AA$122)+AB90*($AB$15+$AB$122)</f>
        <v>0</v>
      </c>
      <c r="AF90" s="4"/>
      <c r="AG90" s="4"/>
      <c r="AH90" s="4"/>
      <c r="AI90" s="4"/>
      <c r="AJ90" s="4"/>
      <c r="AK90" s="4"/>
      <c r="AL90" s="199"/>
    </row>
    <row r="91" spans="1:38" x14ac:dyDescent="0.2">
      <c r="A91" s="175"/>
      <c r="B91" s="10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41"/>
      <c r="W91" s="141"/>
      <c r="X91" s="119"/>
      <c r="Y91" s="119"/>
      <c r="Z91" s="119"/>
      <c r="AA91" s="120"/>
      <c r="AB91" s="119"/>
      <c r="AC91" s="41">
        <f t="shared" si="8"/>
        <v>0</v>
      </c>
      <c r="AD91" s="20">
        <f t="shared" si="9"/>
        <v>0</v>
      </c>
      <c r="AE91" s="72">
        <f>C91*($C$15-$C$122)+D91*($D$15-$D$122)+E91*($E$15-$E$122)+F91*($F$15-$F$122)+G91*($G$15-$G$122)+H91*($H$15-$H$122)+I91*($I$15-$I$122)+J91*($J$15-$J$122)+K91*($K$15-$K$122)+L91*($L$15-$L$122)+M91*($M$15-$M$122)+N91*($N$15-$N$122)+O91*($O$15-$O$122)+P91*($P$15-$P$122)+Q91*($Q$15-$Q$122)+R91*($R$15-$R$122)+S91*($S$15-$S$122)+T91*($T$15-$T$122)+U91*($U$15-$U$122)+V91*($V$15-$V$122)+W91*($W$15-$W$122)+X91*($X$15-$X$122)+Y91*($Y$15-$Y$122)+Z91*($Z$15-$Z$122)+AA91*($AA$15-$AA$122)+AB91*($AB$15+$AB$122)</f>
        <v>0</v>
      </c>
      <c r="AF91" s="4"/>
      <c r="AG91" s="4"/>
      <c r="AH91" s="4"/>
      <c r="AI91" s="4"/>
      <c r="AJ91" s="4"/>
      <c r="AK91" s="4"/>
      <c r="AL91" s="199"/>
    </row>
    <row r="92" spans="1:38" x14ac:dyDescent="0.2">
      <c r="A92" s="175"/>
      <c r="B92" s="10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41"/>
      <c r="W92" s="141"/>
      <c r="X92" s="119"/>
      <c r="Y92" s="119"/>
      <c r="Z92" s="119"/>
      <c r="AA92" s="120"/>
      <c r="AB92" s="119"/>
      <c r="AC92" s="41">
        <f t="shared" si="8"/>
        <v>0</v>
      </c>
      <c r="AD92" s="20">
        <f t="shared" si="9"/>
        <v>0</v>
      </c>
      <c r="AE92" s="72">
        <f>C92*($C$15-$C$122)+D92*($D$15-$D$122)+E92*($E$15-$E$122)+F92*($F$15-$F$122)+G92*($G$15-$G$122)+H92*($H$15-$H$122)+I92*($I$15-$I$122)+J92*($J$15-$J$122)+K92*($K$15-$K$122)+L92*($L$15-$L$122)+M92*($M$15-$M$122)+N92*($N$15-$N$122)+O92*($O$15-$O$122)+P92*($P$15-$P$122)+Q92*($Q$15-$Q$122)+R92*($R$15-$R$122)+S92*($S$15-$S$122)+T92*($T$15-$T$122)+U92*($U$15-$U$122)+V92*($V$15-$V$122)+W92*($W$15-$W$122)+X92*($X$15-$X$122)+Y92*($Y$15-$Y$122)+Z92*($Z$15-$Z$122)+AA92*($AA$15-$AA$122)+AB92*($AB$15+$AB$122)</f>
        <v>0</v>
      </c>
      <c r="AF92" s="4"/>
      <c r="AG92" s="4"/>
      <c r="AH92" s="4"/>
      <c r="AI92" s="4"/>
      <c r="AJ92" s="4"/>
      <c r="AK92" s="4"/>
      <c r="AL92" s="199"/>
    </row>
    <row r="93" spans="1:38" x14ac:dyDescent="0.2">
      <c r="A93" s="175"/>
      <c r="B93" s="10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41"/>
      <c r="W93" s="141"/>
      <c r="X93" s="119"/>
      <c r="Y93" s="119"/>
      <c r="Z93" s="119"/>
      <c r="AA93" s="120"/>
      <c r="AB93" s="119"/>
      <c r="AC93" s="41">
        <f t="shared" ref="AC93:AC100" si="10">$C$15*C93+$D$15*D93+$E$15*E93+$F$15*F93+$G$15*G93+$H$15*H93+$I$15*I93+$J$15*J93+$K$15*K93+$L$15*L93+$M$15*M93+$N$15*N93+$O$15*O93+$P$15*P93+$Q$15*Q93+$R$15*R93+$S$15*S93+$T$15*T93+$U$15*U93+$V$15*V93+$W$15*W93+$X$15*X93+$Y$15*Y93+$Z$15*Z93+$AA$15*AA93+$AB$15*AB93</f>
        <v>0</v>
      </c>
      <c r="AD93" s="20">
        <f t="shared" ref="AD93:AD100" si="11">SUM(C93:Y93)</f>
        <v>0</v>
      </c>
      <c r="AE93" s="72">
        <f>C93*($C$15-$C$122)+D93*($D$15-$D$122)+E93*($E$15-$E$122)+F93*($F$15-$F$122)+G93*($G$15-$G$122)+H93*($H$15-$H$122)+I93*($I$15-$I$122)+J93*($J$15-$J$122)+K93*($K$15-$K$122)+L93*($L$15-$L$122)+M93*($M$15-$M$122)+N93*($N$15-$N$122)+O93*($O$15-$O$122)+P93*($P$15-$P$122)+Q93*($Q$15-$Q$122)+R93*($R$15-$R$122)+S93*($S$15-$S$122)+T93*($T$15-$T$122)+U93*($U$15-$U$122)+V93*($V$15-$V$122)+W93*($W$15-$W$122)+X93*($X$15-$X$122)+Y93*($Y$15-$Y$122)+Z93*($Z$15-$Z$122)+AA93*($AA$15-$AA$122)+AB93*($AB$15+$AB$122)</f>
        <v>0</v>
      </c>
      <c r="AF93" s="4"/>
      <c r="AG93" s="4"/>
      <c r="AH93" s="4"/>
      <c r="AI93" s="4"/>
      <c r="AJ93" s="4"/>
      <c r="AK93" s="4"/>
      <c r="AL93" s="199"/>
    </row>
    <row r="94" spans="1:38" x14ac:dyDescent="0.2">
      <c r="A94" s="175"/>
      <c r="B94" s="10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6"/>
      <c r="Q94" s="126"/>
      <c r="R94" s="125"/>
      <c r="S94" s="126"/>
      <c r="T94" s="126"/>
      <c r="U94" s="126"/>
      <c r="V94" s="141"/>
      <c r="W94" s="141"/>
      <c r="X94" s="119"/>
      <c r="Y94" s="119"/>
      <c r="Z94" s="119"/>
      <c r="AA94" s="120"/>
      <c r="AB94" s="119"/>
      <c r="AC94" s="41">
        <f t="shared" si="10"/>
        <v>0</v>
      </c>
      <c r="AD94" s="20">
        <f t="shared" si="11"/>
        <v>0</v>
      </c>
      <c r="AE94" s="72">
        <f>C94*($C$15-$C$122)+D94*($D$15-$D$122)+E94*($E$15-$E$122)+F94*($F$15-$F$122)+G94*($G$15-$G$122)+H94*($H$15-$H$122)+I94*($I$15-$I$122)+J94*($J$15-$J$122)+K94*($K$15-$K$122)+L94*($L$15-$L$122)+M94*($M$15-$M$122)+N94*($N$15-$N$122)+O94*($O$15-$O$122)+P94*($P$15-$P$122)+Q94*($Q$15-$Q$122)+R94*($R$15-$R$122)+S94*($S$15-$S$122)+T94*($T$15-$T$122)+U94*($U$15-$U$122)+V94*($V$15-$V$122)+W94*($W$15-$W$122)+X94*($X$15-$X$122)+Y94*($Y$15-$Y$122)+Z94*($Z$15-$Z$122)+AA94*($AA$15-$AA$122)+AB94*($AB$15+$AB$122)</f>
        <v>0</v>
      </c>
      <c r="AF94" s="4"/>
      <c r="AG94" s="4"/>
      <c r="AH94" s="4"/>
      <c r="AI94" s="4"/>
      <c r="AJ94" s="4"/>
      <c r="AK94" s="4"/>
      <c r="AL94" s="199"/>
    </row>
    <row r="95" spans="1:38" x14ac:dyDescent="0.2">
      <c r="A95" s="175"/>
      <c r="B95" s="10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41"/>
      <c r="W95" s="141"/>
      <c r="X95" s="119"/>
      <c r="Y95" s="119"/>
      <c r="Z95" s="119"/>
      <c r="AA95" s="120"/>
      <c r="AB95" s="119"/>
      <c r="AC95" s="41">
        <f t="shared" si="10"/>
        <v>0</v>
      </c>
      <c r="AD95" s="20">
        <f t="shared" si="11"/>
        <v>0</v>
      </c>
      <c r="AE95" s="72">
        <f>C95*($C$15-$C$122)+D95*($D$15-$D$122)+E95*($E$15-$E$122)+F95*($F$15-$F$122)+G95*($G$15-$G$122)+H95*($H$15-$H$122)+I95*($I$15-$I$122)+J95*($J$15-$J$122)+K95*($K$15-$K$122)+L95*($L$15-$L$122)+M95*($M$15-$M$122)+N95*($N$15-$N$122)+O95*($O$15-$O$122)+P95*($P$15-$P$122)+Q95*($Q$15-$Q$122)+R95*($R$15-$R$122)+S95*($S$15-$S$122)+T95*($T$15-$T$122)+U95*($U$15-$U$122)+V95*($V$15-$V$122)+W95*($W$15-$W$122)+X95*($X$15-$X$122)+Y95*($Y$15-$Y$122)+Z95*($Z$15-$Z$122)+AA95*($AA$15-$AA$122)+AB95*($AB$15+$AB$122)</f>
        <v>0</v>
      </c>
      <c r="AF95" s="4"/>
      <c r="AG95" s="4"/>
      <c r="AH95" s="4"/>
      <c r="AI95" s="4"/>
      <c r="AJ95" s="4"/>
      <c r="AK95" s="4"/>
      <c r="AL95" s="199"/>
    </row>
    <row r="96" spans="1:38" x14ac:dyDescent="0.2">
      <c r="A96" s="175"/>
      <c r="B96" s="10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6"/>
      <c r="S96" s="125"/>
      <c r="T96" s="125"/>
      <c r="U96" s="125"/>
      <c r="V96" s="141"/>
      <c r="W96" s="141"/>
      <c r="X96" s="119"/>
      <c r="Y96" s="119"/>
      <c r="Z96" s="119"/>
      <c r="AA96" s="120"/>
      <c r="AB96" s="119"/>
      <c r="AC96" s="41">
        <f t="shared" si="10"/>
        <v>0</v>
      </c>
      <c r="AD96" s="20">
        <f t="shared" si="11"/>
        <v>0</v>
      </c>
      <c r="AE96" s="72">
        <f>C96*($C$15-$C$122)+D96*($D$15-$D$122)+E96*($E$15-$E$122)+F96*($F$15-$F$122)+G96*($G$15-$G$122)+H96*($H$15-$H$122)+I96*($I$15-$I$122)+J96*($J$15-$J$122)+K96*($K$15-$K$122)+L96*($L$15-$L$122)+M96*($M$15-$M$122)+N96*($N$15-$N$122)+O96*($O$15-$O$122)+P96*($P$15-$P$122)+Q96*($Q$15-$Q$122)+R96*($R$15-$R$122)+S96*($S$15-$S$122)+T96*($T$15-$T$122)+U96*($U$15-$U$122)+V96*($V$15-$V$122)+W96*($W$15-$W$122)+X96*($X$15-$X$122)+Y96*($Y$15-$Y$122)+Z96*($Z$15-$Z$122)+AA96*($AA$15-$AA$122)+AB96*($AB$15+$AB$122)</f>
        <v>0</v>
      </c>
      <c r="AF96" s="4"/>
      <c r="AG96" s="4"/>
      <c r="AH96" s="4"/>
      <c r="AI96" s="4"/>
      <c r="AJ96" s="4"/>
      <c r="AK96" s="4"/>
      <c r="AL96" s="199"/>
    </row>
    <row r="97" spans="1:38" x14ac:dyDescent="0.2">
      <c r="A97" s="175"/>
      <c r="B97" s="10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41"/>
      <c r="W97" s="141"/>
      <c r="X97" s="119"/>
      <c r="Y97" s="119"/>
      <c r="Z97" s="119"/>
      <c r="AA97" s="120"/>
      <c r="AB97" s="119"/>
      <c r="AC97" s="41">
        <f t="shared" si="10"/>
        <v>0</v>
      </c>
      <c r="AD97" s="20">
        <f t="shared" si="11"/>
        <v>0</v>
      </c>
      <c r="AE97" s="72">
        <f>C97*($C$15-$C$122)+D97*($D$15-$D$122)+E97*($E$15-$E$122)+F97*($F$15-$F$122)+G97*($G$15-$G$122)+H97*($H$15-$H$122)+I97*($I$15-$I$122)+J97*($J$15-$J$122)+K97*($K$15-$K$122)+L97*($L$15-$L$122)+M97*($M$15-$M$122)+N97*($N$15-$N$122)+O97*($O$15-$O$122)+P97*($P$15-$P$122)+Q97*($Q$15-$Q$122)+R97*($R$15-$R$122)+S97*($S$15-$S$122)+T97*($T$15-$T$122)+U97*($U$15-$U$122)+V97*($V$15-$V$122)+W97*($W$15-$W$122)+X97*($X$15-$X$122)+Y97*($Y$15-$Y$122)+Z97*($Z$15-$Z$122)+AA97*($AA$15-$AA$122)+AB97*($AB$15+$AB$122)</f>
        <v>0</v>
      </c>
      <c r="AF97" s="4"/>
      <c r="AG97" s="4"/>
      <c r="AH97" s="4"/>
      <c r="AI97" s="4"/>
      <c r="AJ97" s="4"/>
      <c r="AK97" s="4"/>
      <c r="AL97" s="199"/>
    </row>
    <row r="98" spans="1:38" x14ac:dyDescent="0.2">
      <c r="A98" s="175"/>
      <c r="B98" s="10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41"/>
      <c r="W98" s="141"/>
      <c r="X98" s="119"/>
      <c r="Y98" s="119"/>
      <c r="Z98" s="119"/>
      <c r="AA98" s="120"/>
      <c r="AB98" s="119"/>
      <c r="AC98" s="41">
        <f t="shared" si="10"/>
        <v>0</v>
      </c>
      <c r="AD98" s="20">
        <f t="shared" si="11"/>
        <v>0</v>
      </c>
      <c r="AE98" s="72">
        <f>C98*($C$15-$C$122)+D98*($D$15-$D$122)+E98*($E$15-$E$122)+F98*($F$15-$F$122)+G98*($G$15-$G$122)+H98*($H$15-$H$122)+I98*($I$15-$I$122)+J98*($J$15-$J$122)+K98*($K$15-$K$122)+L98*($L$15-$L$122)+M98*($M$15-$M$122)+N98*($N$15-$N$122)+O98*($O$15-$O$122)+P98*($P$15-$P$122)+Q98*($Q$15-$Q$122)+R98*($R$15-$R$122)+S98*($S$15-$S$122)+T98*($T$15-$T$122)+U98*($U$15-$U$122)+V98*($V$15-$V$122)+W98*($W$15-$W$122)+X98*($X$15-$X$122)+Y98*($Y$15-$Y$122)+Z98*($Z$15-$Z$122)+AA98*($AA$15-$AA$122)+AB98*($AB$15+$AB$122)</f>
        <v>0</v>
      </c>
      <c r="AF98" s="4"/>
      <c r="AG98" s="4"/>
      <c r="AH98" s="4"/>
      <c r="AI98" s="4"/>
      <c r="AJ98" s="4"/>
      <c r="AK98" s="4"/>
      <c r="AL98" s="199"/>
    </row>
    <row r="99" spans="1:38" x14ac:dyDescent="0.2">
      <c r="A99" s="175"/>
      <c r="B99" s="10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41"/>
      <c r="W99" s="141"/>
      <c r="X99" s="119"/>
      <c r="Y99" s="119"/>
      <c r="Z99" s="119"/>
      <c r="AA99" s="120"/>
      <c r="AB99" s="119"/>
      <c r="AC99" s="41">
        <f t="shared" si="10"/>
        <v>0</v>
      </c>
      <c r="AD99" s="20">
        <f t="shared" si="11"/>
        <v>0</v>
      </c>
      <c r="AE99" s="72">
        <f>C99*($C$15-$C$122)+D99*($D$15-$D$122)+E99*($E$15-$E$122)+F99*($F$15-$F$122)+G99*($G$15-$G$122)+H99*($H$15-$H$122)+I99*($I$15-$I$122)+J99*($J$15-$J$122)+K99*($K$15-$K$122)+L99*($L$15-$L$122)+M99*($M$15-$M$122)+N99*($N$15-$N$122)+O99*($O$15-$O$122)+P99*($P$15-$P$122)+Q99*($Q$15-$Q$122)+R99*($R$15-$R$122)+S99*($S$15-$S$122)+T99*($T$15-$T$122)+U99*($U$15-$U$122)+V99*($V$15-$V$122)+W99*($W$15-$W$122)+X99*($X$15-$X$122)+Y99*($Y$15-$Y$122)+Z99*($Z$15-$Z$122)+AA99*($AA$15-$AA$122)+AB99*($AB$15+$AB$122)</f>
        <v>0</v>
      </c>
      <c r="AF99" s="4"/>
      <c r="AG99" s="4"/>
      <c r="AH99" s="4"/>
      <c r="AI99" s="4"/>
      <c r="AJ99" s="4"/>
      <c r="AK99" s="4"/>
      <c r="AL99" s="199"/>
    </row>
    <row r="100" spans="1:38" x14ac:dyDescent="0.2">
      <c r="A100" s="175"/>
      <c r="B100" s="10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41"/>
      <c r="W100" s="141"/>
      <c r="X100" s="119"/>
      <c r="Y100" s="119"/>
      <c r="Z100" s="119"/>
      <c r="AA100" s="120"/>
      <c r="AB100" s="119"/>
      <c r="AC100" s="41">
        <f t="shared" si="10"/>
        <v>0</v>
      </c>
      <c r="AD100" s="20">
        <f t="shared" si="11"/>
        <v>0</v>
      </c>
      <c r="AE100" s="72">
        <f>C100*($C$15-$C$122)+D100*($D$15-$D$122)+E100*($E$15-$E$122)+F100*($F$15-$F$122)+G100*($G$15-$G$122)+H100*($H$15-$H$122)+I100*($I$15-$I$122)+J100*($J$15-$J$122)+K100*($K$15-$K$122)+L100*($L$15-$L$122)+M100*($M$15-$M$122)+N100*($N$15-$N$122)+O100*($O$15-$O$122)+P100*($P$15-$P$122)+Q100*($Q$15-$Q$122)+R100*($R$15-$R$122)+S100*($S$15-$S$122)+T100*($T$15-$T$122)+U100*($U$15-$U$122)+V100*($V$15-$V$122)+W100*($W$15-$W$122)+X100*($X$15-$X$122)+Y100*($Y$15-$Y$122)+Z100*($Z$15-$Z$122)+AA100*($AA$15-$AA$122)+AB100*($AB$15+$AB$122)</f>
        <v>0</v>
      </c>
      <c r="AF100" s="4"/>
      <c r="AG100" s="4"/>
      <c r="AH100" s="4"/>
      <c r="AI100" s="4"/>
      <c r="AJ100" s="4"/>
      <c r="AK100" s="4"/>
      <c r="AL100" s="199"/>
    </row>
    <row r="101" spans="1:38" x14ac:dyDescent="0.2">
      <c r="A101" s="175"/>
      <c r="B101" s="10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41"/>
      <c r="W101" s="141"/>
      <c r="X101" s="119"/>
      <c r="Y101" s="119"/>
      <c r="Z101" s="119"/>
      <c r="AA101" s="120"/>
      <c r="AB101" s="119"/>
      <c r="AC101" s="41">
        <f t="shared" si="8"/>
        <v>0</v>
      </c>
      <c r="AD101" s="20">
        <f t="shared" si="9"/>
        <v>0</v>
      </c>
      <c r="AE101" s="72">
        <f>C101*($C$15-$C$122)+D101*($D$15-$D$122)+E101*($E$15-$E$122)+F101*($F$15-$F$122)+G101*($G$15-$G$122)+H101*($H$15-$H$122)+I101*($I$15-$I$122)+J101*($J$15-$J$122)+K101*($K$15-$K$122)+L101*($L$15-$L$122)+M101*($M$15-$M$122)+N101*($N$15-$N$122)+O101*($O$15-$O$122)+P101*($P$15-$P$122)+Q101*($Q$15-$Q$122)+R101*($R$15-$R$122)+S101*($S$15-$S$122)+T101*($T$15-$T$122)+U101*($U$15-$U$122)+V101*($V$15-$V$122)+W101*($W$15-$W$122)+X101*($X$15-$X$122)+Y101*($Y$15-$Y$122)+Z101*($Z$15-$Z$122)+AA101*($AA$15-$AA$122)+AB101*($AB$15+$AB$122)</f>
        <v>0</v>
      </c>
      <c r="AF101" s="4"/>
      <c r="AG101" s="4"/>
      <c r="AH101" s="4"/>
      <c r="AI101" s="4"/>
      <c r="AJ101" s="4"/>
      <c r="AK101" s="4"/>
      <c r="AL101" s="199"/>
    </row>
    <row r="102" spans="1:38" x14ac:dyDescent="0.2">
      <c r="A102" s="175"/>
      <c r="B102" s="10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41"/>
      <c r="W102" s="141"/>
      <c r="X102" s="119"/>
      <c r="Y102" s="119"/>
      <c r="Z102" s="119"/>
      <c r="AA102" s="120"/>
      <c r="AB102" s="119"/>
      <c r="AC102" s="41">
        <f t="shared" si="8"/>
        <v>0</v>
      </c>
      <c r="AD102" s="20">
        <f t="shared" si="9"/>
        <v>0</v>
      </c>
      <c r="AE102" s="72">
        <f>C102*($C$15-$C$122)+D102*($D$15-$D$122)+E102*($E$15-$E$122)+F102*($F$15-$F$122)+G102*($G$15-$G$122)+H102*($H$15-$H$122)+I102*($I$15-$I$122)+J102*($J$15-$J$122)+K102*($K$15-$K$122)+L102*($L$15-$L$122)+M102*($M$15-$M$122)+N102*($N$15-$N$122)+O102*($O$15-$O$122)+P102*($P$15-$P$122)+Q102*($Q$15-$Q$122)+R102*($R$15-$R$122)+S102*($S$15-$S$122)+T102*($T$15-$T$122)+U102*($U$15-$U$122)+V102*($V$15-$V$122)+W102*($W$15-$W$122)+X102*($X$15-$X$122)+Y102*($Y$15-$Y$122)+Z102*($Z$15-$Z$122)+AA102*($AA$15-$AA$122)+AB102*($AB$15+$AB$122)</f>
        <v>0</v>
      </c>
      <c r="AF102" s="4"/>
      <c r="AG102" s="4"/>
      <c r="AH102" s="4"/>
      <c r="AI102" s="4"/>
      <c r="AJ102" s="4"/>
      <c r="AK102" s="4"/>
      <c r="AL102" s="199"/>
    </row>
    <row r="103" spans="1:38" x14ac:dyDescent="0.2">
      <c r="A103" s="175"/>
      <c r="B103" s="10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41"/>
      <c r="W103" s="141"/>
      <c r="X103" s="119"/>
      <c r="Y103" s="119"/>
      <c r="Z103" s="119"/>
      <c r="AA103" s="120"/>
      <c r="AB103" s="119"/>
      <c r="AC103" s="41">
        <f t="shared" si="8"/>
        <v>0</v>
      </c>
      <c r="AD103" s="20">
        <f t="shared" si="9"/>
        <v>0</v>
      </c>
      <c r="AE103" s="72">
        <f>C103*($C$15-$C$122)+D103*($D$15-$D$122)+E103*($E$15-$E$122)+F103*($F$15-$F$122)+G103*($G$15-$G$122)+H103*($H$15-$H$122)+I103*($I$15-$I$122)+J103*($J$15-$J$122)+K103*($K$15-$K$122)+L103*($L$15-$L$122)+M103*($M$15-$M$122)+N103*($N$15-$N$122)+O103*($O$15-$O$122)+P103*($P$15-$P$122)+Q103*($Q$15-$Q$122)+R103*($R$15-$R$122)+S103*($S$15-$S$122)+T103*($T$15-$T$122)+U103*($U$15-$U$122)+V103*($V$15-$V$122)+W103*($W$15-$W$122)+X103*($X$15-$X$122)+Y103*($Y$15-$Y$122)+Z103*($Z$15-$Z$122)+AA103*($AA$15-$AA$122)+AB103*($AB$15+$AB$122)</f>
        <v>0</v>
      </c>
      <c r="AF103" s="4"/>
      <c r="AG103" s="4"/>
      <c r="AH103" s="4"/>
      <c r="AI103" s="4"/>
      <c r="AJ103" s="4"/>
      <c r="AK103" s="4"/>
      <c r="AL103" s="199"/>
    </row>
    <row r="104" spans="1:38" x14ac:dyDescent="0.2">
      <c r="A104" s="175"/>
      <c r="B104" s="10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6"/>
      <c r="Q104" s="126"/>
      <c r="R104" s="125"/>
      <c r="S104" s="126"/>
      <c r="T104" s="126"/>
      <c r="U104" s="126"/>
      <c r="V104" s="141"/>
      <c r="W104" s="141"/>
      <c r="X104" s="119"/>
      <c r="Y104" s="119"/>
      <c r="Z104" s="119"/>
      <c r="AA104" s="120"/>
      <c r="AB104" s="119"/>
      <c r="AC104" s="41">
        <f t="shared" si="8"/>
        <v>0</v>
      </c>
      <c r="AD104" s="20">
        <f t="shared" si="9"/>
        <v>0</v>
      </c>
      <c r="AE104" s="72">
        <f>C104*($C$15-$C$122)+D104*($D$15-$D$122)+E104*($E$15-$E$122)+F104*($F$15-$F$122)+G104*($G$15-$G$122)+H104*($H$15-$H$122)+I104*($I$15-$I$122)+J104*($J$15-$J$122)+K104*($K$15-$K$122)+L104*($L$15-$L$122)+M104*($M$15-$M$122)+N104*($N$15-$N$122)+O104*($O$15-$O$122)+P104*($P$15-$P$122)+Q104*($Q$15-$Q$122)+R104*($R$15-$R$122)+S104*($S$15-$S$122)+T104*($T$15-$T$122)+U104*($U$15-$U$122)+V104*($V$15-$V$122)+W104*($W$15-$W$122)+X104*($X$15-$X$122)+Y104*($Y$15-$Y$122)+Z104*($Z$15-$Z$122)+AA104*($AA$15-$AA$122)+AB104*($AB$15+$AB$122)</f>
        <v>0</v>
      </c>
      <c r="AF104" s="4"/>
      <c r="AG104" s="4"/>
      <c r="AH104" s="4"/>
      <c r="AI104" s="4"/>
      <c r="AJ104" s="4"/>
      <c r="AK104" s="4"/>
      <c r="AL104" s="199"/>
    </row>
    <row r="105" spans="1:38" x14ac:dyDescent="0.2">
      <c r="A105" s="175"/>
      <c r="B105" s="10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41"/>
      <c r="W105" s="141"/>
      <c r="X105" s="119"/>
      <c r="Y105" s="119"/>
      <c r="Z105" s="119"/>
      <c r="AA105" s="120"/>
      <c r="AB105" s="119"/>
      <c r="AC105" s="41">
        <f t="shared" si="8"/>
        <v>0</v>
      </c>
      <c r="AD105" s="20">
        <f t="shared" si="9"/>
        <v>0</v>
      </c>
      <c r="AE105" s="72">
        <f>C105*($C$15-$C$122)+D105*($D$15-$D$122)+E105*($E$15-$E$122)+F105*($F$15-$F$122)+G105*($G$15-$G$122)+H105*($H$15-$H$122)+I105*($I$15-$I$122)+J105*($J$15-$J$122)+K105*($K$15-$K$122)+L105*($L$15-$L$122)+M105*($M$15-$M$122)+N105*($N$15-$N$122)+O105*($O$15-$O$122)+P105*($P$15-$P$122)+Q105*($Q$15-$Q$122)+R105*($R$15-$R$122)+S105*($S$15-$S$122)+T105*($T$15-$T$122)+U105*($U$15-$U$122)+V105*($V$15-$V$122)+W105*($W$15-$W$122)+X105*($X$15-$X$122)+Y105*($Y$15-$Y$122)+Z105*($Z$15-$Z$122)+AA105*($AA$15-$AA$122)+AB105*($AB$15+$AB$122)</f>
        <v>0</v>
      </c>
      <c r="AF105" s="4"/>
      <c r="AG105" s="4"/>
      <c r="AH105" s="4"/>
      <c r="AI105" s="4"/>
      <c r="AJ105" s="4"/>
      <c r="AK105" s="4"/>
      <c r="AL105" s="199"/>
    </row>
    <row r="106" spans="1:38" x14ac:dyDescent="0.2">
      <c r="A106" s="175"/>
      <c r="B106" s="10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6"/>
      <c r="S106" s="125"/>
      <c r="T106" s="125"/>
      <c r="U106" s="125"/>
      <c r="V106" s="141"/>
      <c r="W106" s="141"/>
      <c r="X106" s="119"/>
      <c r="Y106" s="119"/>
      <c r="Z106" s="119"/>
      <c r="AA106" s="120"/>
      <c r="AB106" s="119"/>
      <c r="AC106" s="41">
        <f t="shared" si="8"/>
        <v>0</v>
      </c>
      <c r="AD106" s="20">
        <f t="shared" si="9"/>
        <v>0</v>
      </c>
      <c r="AE106" s="72">
        <f>C106*($C$15-$C$122)+D106*($D$15-$D$122)+E106*($E$15-$E$122)+F106*($F$15-$F$122)+G106*($G$15-$G$122)+H106*($H$15-$H$122)+I106*($I$15-$I$122)+J106*($J$15-$J$122)+K106*($K$15-$K$122)+L106*($L$15-$L$122)+M106*($M$15-$M$122)+N106*($N$15-$N$122)+O106*($O$15-$O$122)+P106*($P$15-$P$122)+Q106*($Q$15-$Q$122)+R106*($R$15-$R$122)+S106*($S$15-$S$122)+T106*($T$15-$T$122)+U106*($U$15-$U$122)+V106*($V$15-$V$122)+W106*($W$15-$W$122)+X106*($X$15-$X$122)+Y106*($Y$15-$Y$122)+Z106*($Z$15-$Z$122)+AA106*($AA$15-$AA$122)+AB106*($AB$15+$AB$122)</f>
        <v>0</v>
      </c>
      <c r="AF106" s="4"/>
      <c r="AG106" s="4"/>
      <c r="AH106" s="4"/>
      <c r="AI106" s="4"/>
      <c r="AJ106" s="4"/>
      <c r="AK106" s="4"/>
      <c r="AL106" s="199"/>
    </row>
    <row r="107" spans="1:38" x14ac:dyDescent="0.2">
      <c r="A107" s="175"/>
      <c r="B107" s="10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41"/>
      <c r="W107" s="141"/>
      <c r="X107" s="119"/>
      <c r="Y107" s="119"/>
      <c r="Z107" s="119"/>
      <c r="AA107" s="120"/>
      <c r="AB107" s="119"/>
      <c r="AC107" s="41">
        <f t="shared" si="8"/>
        <v>0</v>
      </c>
      <c r="AD107" s="20">
        <f t="shared" si="9"/>
        <v>0</v>
      </c>
      <c r="AE107" s="72">
        <f>C107*($C$15-$C$122)+D107*($D$15-$D$122)+E107*($E$15-$E$122)+F107*($F$15-$F$122)+G107*($G$15-$G$122)+H107*($H$15-$H$122)+I107*($I$15-$I$122)+J107*($J$15-$J$122)+K107*($K$15-$K$122)+L107*($L$15-$L$122)+M107*($M$15-$M$122)+N107*($N$15-$N$122)+O107*($O$15-$O$122)+P107*($P$15-$P$122)+Q107*($Q$15-$Q$122)+R107*($R$15-$R$122)+S107*($S$15-$S$122)+T107*($T$15-$T$122)+U107*($U$15-$U$122)+V107*($V$15-$V$122)+W107*($W$15-$W$122)+X107*($X$15-$X$122)+Y107*($Y$15-$Y$122)+Z107*($Z$15-$Z$122)+AA107*($AA$15-$AA$122)+AB107*($AB$15+$AB$122)</f>
        <v>0</v>
      </c>
      <c r="AF107" s="4"/>
      <c r="AG107" s="4"/>
      <c r="AH107" s="4"/>
      <c r="AI107" s="4"/>
      <c r="AJ107" s="4"/>
      <c r="AK107" s="4"/>
      <c r="AL107" s="199"/>
    </row>
    <row r="108" spans="1:38" x14ac:dyDescent="0.2">
      <c r="A108" s="175"/>
      <c r="B108" s="10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41"/>
      <c r="W108" s="141"/>
      <c r="X108" s="121"/>
      <c r="Y108" s="121"/>
      <c r="Z108" s="119"/>
      <c r="AA108" s="121"/>
      <c r="AB108" s="119"/>
      <c r="AC108" s="41">
        <f t="shared" si="8"/>
        <v>0</v>
      </c>
      <c r="AD108" s="20">
        <f t="shared" si="9"/>
        <v>0</v>
      </c>
      <c r="AE108" s="72">
        <f>C108*($C$15-$C$122)+D108*($D$15-$D$122)+E108*($E$15-$E$122)+F108*($F$15-$F$122)+G108*($G$15-$G$122)+H108*($H$15-$H$122)+I108*($I$15-$I$122)+J108*($J$15-$J$122)+K108*($K$15-$K$122)+L108*($L$15-$L$122)+M108*($M$15-$M$122)+N108*($N$15-$N$122)+O108*($O$15-$O$122)+P108*($P$15-$P$122)+Q108*($Q$15-$Q$122)+R108*($R$15-$R$122)+S108*($S$15-$S$122)+T108*($T$15-$T$122)+U108*($U$15-$U$122)+V108*($V$15-$V$122)+W108*($W$15-$W$122)+X108*($X$15-$X$122)+Y108*($Y$15-$Y$122)+Z108*($Z$15-$Z$122)+AA108*($AA$15-$AA$122)+AB108*($AB$15+$AB$122)</f>
        <v>0</v>
      </c>
      <c r="AF108" s="4"/>
      <c r="AG108" s="4"/>
      <c r="AH108" s="4"/>
      <c r="AI108" s="4"/>
      <c r="AJ108" s="4"/>
      <c r="AK108" s="4"/>
      <c r="AL108" s="199"/>
    </row>
    <row r="109" spans="1:38" x14ac:dyDescent="0.2">
      <c r="A109" s="175"/>
      <c r="B109" s="10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41"/>
      <c r="W109" s="141"/>
      <c r="X109" s="121"/>
      <c r="Y109" s="121"/>
      <c r="Z109" s="121"/>
      <c r="AA109" s="121"/>
      <c r="AB109" s="119"/>
      <c r="AC109" s="41">
        <f t="shared" si="8"/>
        <v>0</v>
      </c>
      <c r="AD109" s="20">
        <f t="shared" si="9"/>
        <v>0</v>
      </c>
      <c r="AE109" s="72">
        <f>C109*($C$15-$C$122)+D109*($D$15-$D$122)+E109*($E$15-$E$122)+F109*($F$15-$F$122)+G109*($G$15-$G$122)+H109*($H$15-$H$122)+I109*($I$15-$I$122)+J109*($J$15-$J$122)+K109*($K$15-$K$122)+L109*($L$15-$L$122)+M109*($M$15-$M$122)+N109*($N$15-$N$122)+O109*($O$15-$O$122)+P109*($P$15-$P$122)+Q109*($Q$15-$Q$122)+R109*($R$15-$R$122)+S109*($S$15-$S$122)+T109*($T$15-$T$122)+U109*($U$15-$U$122)+V109*($V$15-$V$122)+W109*($W$15-$W$122)+X109*($X$15-$X$122)+Y109*($Y$15-$Y$122)+Z109*($Z$15-$Z$122)+AA109*($AA$15-$AA$122)+AB109*($AB$15+$AB$122)</f>
        <v>0</v>
      </c>
      <c r="AF109" s="4"/>
      <c r="AG109" s="4"/>
      <c r="AH109" s="4"/>
      <c r="AI109" s="4"/>
      <c r="AJ109" s="4"/>
      <c r="AK109" s="4"/>
      <c r="AL109" s="199"/>
    </row>
    <row r="110" spans="1:38" x14ac:dyDescent="0.2">
      <c r="A110" s="175"/>
      <c r="B110" s="10"/>
      <c r="C110" s="122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5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19"/>
      <c r="AC110" s="41">
        <f t="shared" si="8"/>
        <v>0</v>
      </c>
      <c r="AD110" s="20">
        <f t="shared" si="9"/>
        <v>0</v>
      </c>
      <c r="AE110" s="72">
        <f>C110*($C$15-$C$122)+D110*($D$15-$D$122)+E110*($E$15-$E$122)+F110*($F$15-$F$122)+G110*($G$15-$G$122)+H110*($H$15-$H$122)+I110*($I$15-$I$122)+J110*($J$15-$J$122)+K110*($K$15-$K$122)+L110*($L$15-$L$122)+M110*($M$15-$M$122)+N110*($N$15-$N$122)+O110*($O$15-$O$122)+P110*($P$15-$P$122)+Q110*($Q$15-$Q$122)+R110*($R$15-$R$122)+S110*($S$15-$S$122)+T110*($T$15-$T$122)+U110*($U$15-$U$122)+V110*($V$15-$V$122)+W110*($W$15-$W$122)+X110*($X$15-$X$122)+Y110*($Y$15-$Y$122)+Z110*($Z$15-$Z$122)+AA110*($AA$15-$AA$122)+AB110*($AB$15+$AB$122)</f>
        <v>0</v>
      </c>
      <c r="AF110" s="4"/>
      <c r="AG110" s="4"/>
      <c r="AH110" s="4"/>
      <c r="AI110" s="4"/>
      <c r="AJ110" s="4"/>
      <c r="AK110" s="4"/>
      <c r="AL110" s="199"/>
    </row>
    <row r="111" spans="1:38" x14ac:dyDescent="0.2">
      <c r="A111" s="175"/>
      <c r="B111" s="10"/>
      <c r="C111" s="122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19"/>
      <c r="AC111" s="41">
        <f t="shared" si="8"/>
        <v>0</v>
      </c>
      <c r="AD111" s="20">
        <f t="shared" si="9"/>
        <v>0</v>
      </c>
      <c r="AE111" s="72">
        <f>C111*($C$15-$C$122)+D111*($D$15-$D$122)+E111*($E$15-$E$122)+F111*($F$15-$F$122)+G111*($G$15-$G$122)+H111*($H$15-$H$122)+I111*($I$15-$I$122)+J111*($J$15-$J$122)+K111*($K$15-$K$122)+L111*($L$15-$L$122)+M111*($M$15-$M$122)+N111*($N$15-$N$122)+O111*($O$15-$O$122)+P111*($P$15-$P$122)+Q111*($Q$15-$Q$122)+R111*($R$15-$R$122)+S111*($S$15-$S$122)+T111*($T$15-$T$122)+U111*($U$15-$U$122)+V111*($V$15-$V$122)+W111*($W$15-$W$122)+X111*($X$15-$X$122)+Y111*($Y$15-$Y$122)+Z111*($Z$15-$Z$122)+AA111*($AA$15-$AA$122)+AB111*($AB$15+$AB$122)</f>
        <v>0</v>
      </c>
      <c r="AF111" s="4"/>
      <c r="AG111" s="4"/>
      <c r="AH111" s="4"/>
      <c r="AI111" s="4"/>
      <c r="AJ111" s="4"/>
      <c r="AK111" s="4"/>
      <c r="AL111" s="199"/>
    </row>
    <row r="112" spans="1:38" x14ac:dyDescent="0.2">
      <c r="A112" s="175"/>
      <c r="B112" s="10"/>
      <c r="C112" s="112"/>
      <c r="D112" s="77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119"/>
      <c r="AC112" s="41">
        <f t="shared" si="8"/>
        <v>0</v>
      </c>
      <c r="AD112" s="20">
        <f t="shared" si="9"/>
        <v>0</v>
      </c>
      <c r="AE112" s="72">
        <f>C112*($C$15-$C$122)+D112*($D$15-$D$122)+E112*($E$15-$E$122)+F112*($F$15-$F$122)+G112*($G$15-$G$122)+H112*($H$15-$H$122)+I112*($I$15-$I$122)+J112*($J$15-$J$122)+K112*($K$15-$K$122)+L112*($L$15-$L$122)+M112*($M$15-$M$122)+N112*($N$15-$N$122)+O112*($O$15-$O$122)+P112*($P$15-$P$122)+Q112*($Q$15-$Q$122)+R112*($R$15-$R$122)+S112*($S$15-$S$122)+T112*($T$15-$T$122)+U112*($U$15-$U$122)+V112*($V$15-$V$122)+W112*($W$15-$W$122)+X112*($X$15-$X$122)+Y112*($Y$15-$Y$122)+Z112*($Z$15-$Z$122)+AA112*($AA$15-$AA$122)+AB112*($AB$15+$AB$122)</f>
        <v>0</v>
      </c>
      <c r="AF112" s="4"/>
      <c r="AG112" s="4"/>
      <c r="AH112" s="4"/>
      <c r="AI112" s="4"/>
      <c r="AJ112" s="4"/>
      <c r="AK112" s="4"/>
      <c r="AL112" s="199"/>
    </row>
    <row r="113" spans="1:38" x14ac:dyDescent="0.2">
      <c r="A113" s="175"/>
      <c r="B113" s="10"/>
      <c r="C113" s="112"/>
      <c r="D113" s="77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119"/>
      <c r="AC113" s="41">
        <f t="shared" si="0"/>
        <v>0</v>
      </c>
      <c r="AD113" s="20">
        <f t="shared" si="1"/>
        <v>0</v>
      </c>
      <c r="AE113" s="72">
        <f>C113*($C$15-$C$122)+D113*($D$15-$D$122)+E113*($E$15-$E$122)+F113*($F$15-$F$122)+G113*($G$15-$G$122)+H113*($H$15-$H$122)+I113*($I$15-$I$122)+J113*($J$15-$J$122)+K113*($K$15-$K$122)+L113*($L$15-$L$122)+M113*($M$15-$M$122)+N113*($N$15-$N$122)+O113*($O$15-$O$122)+P113*($P$15-$P$122)+Q113*($Q$15-$Q$122)+R113*($R$15-$R$122)+S113*($S$15-$S$122)+T113*($T$15-$T$122)+U113*($U$15-$U$122)+V113*($V$15-$V$122)+W113*($W$15-$W$122)+X113*($X$15-$X$122)+Y113*($Y$15-$Y$122)+Z113*($Z$15-$Z$122)+AA113*($AA$15-$AA$122)+AB113*($AB$15+$AB$122)</f>
        <v>0</v>
      </c>
      <c r="AF113" s="4"/>
      <c r="AG113" s="4"/>
      <c r="AH113" s="4"/>
      <c r="AI113" s="4"/>
      <c r="AJ113" s="4"/>
      <c r="AK113" s="4"/>
      <c r="AL113" s="199"/>
    </row>
    <row r="114" spans="1:38" x14ac:dyDescent="0.2">
      <c r="A114" s="175"/>
      <c r="B114" s="10"/>
      <c r="C114" s="112"/>
      <c r="D114" s="77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119"/>
      <c r="AC114" s="41">
        <f t="shared" si="0"/>
        <v>0</v>
      </c>
      <c r="AD114" s="20">
        <f t="shared" si="1"/>
        <v>0</v>
      </c>
      <c r="AE114" s="72">
        <f>C114*($C$15-$C$122)+D114*($D$15-$D$122)+E114*($E$15-$E$122)+F114*($F$15-$F$122)+G114*($G$15-$G$122)+H114*($H$15-$H$122)+I114*($I$15-$I$122)+J114*($J$15-$J$122)+K114*($K$15-$K$122)+L114*($L$15-$L$122)+M114*($M$15-$M$122)+N114*($N$15-$N$122)+O114*($O$15-$O$122)+P114*($P$15-$P$122)+Q114*($Q$15-$Q$122)+R114*($R$15-$R$122)+S114*($S$15-$S$122)+T114*($T$15-$T$122)+U114*($U$15-$U$122)+V114*($V$15-$V$122)+W114*($W$15-$W$122)+X114*($X$15-$X$122)+Y114*($Y$15-$Y$122)+Z114*($Z$15-$Z$122)+AA114*($AA$15-$AA$122)+AB114*($AB$15+$AB$122)</f>
        <v>0</v>
      </c>
      <c r="AF114" s="4"/>
      <c r="AG114" s="4"/>
      <c r="AH114" s="4"/>
      <c r="AI114" s="4"/>
      <c r="AJ114" s="4"/>
      <c r="AK114" s="4"/>
      <c r="AL114" s="199"/>
    </row>
    <row r="115" spans="1:38" x14ac:dyDescent="0.2">
      <c r="A115" s="175"/>
      <c r="B115" s="10"/>
      <c r="C115" s="112"/>
      <c r="D115" s="77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119"/>
      <c r="AC115" s="41">
        <f t="shared" si="0"/>
        <v>0</v>
      </c>
      <c r="AD115" s="20">
        <f t="shared" si="1"/>
        <v>0</v>
      </c>
      <c r="AE115" s="72">
        <f>C115*($C$15-$C$122)+D115*($D$15-$D$122)+E115*($E$15-$E$122)+F115*($F$15-$F$122)+G115*($G$15-$G$122)+H115*($H$15-$H$122)+I115*($I$15-$I$122)+J115*($J$15-$J$122)+K115*($K$15-$K$122)+L115*($L$15-$L$122)+M115*($M$15-$M$122)+N115*($N$15-$N$122)+O115*($O$15-$O$122)+P115*($P$15-$P$122)+Q115*($Q$15-$Q$122)+R115*($R$15-$R$122)+S115*($S$15-$S$122)+T115*($T$15-$T$122)+U115*($U$15-$U$122)+V115*($V$15-$V$122)+W115*($W$15-$W$122)+X115*($X$15-$X$122)+Y115*($Y$15-$Y$122)+Z115*($Z$15-$Z$122)+AA115*($AA$15-$AA$122)+AB115*($AB$15+$AB$122)</f>
        <v>0</v>
      </c>
      <c r="AF115" s="4"/>
      <c r="AG115" s="4"/>
      <c r="AH115" s="4"/>
      <c r="AI115" s="4"/>
      <c r="AJ115" s="4"/>
      <c r="AK115" s="4"/>
      <c r="AL115" s="199"/>
    </row>
    <row r="116" spans="1:38" x14ac:dyDescent="0.2">
      <c r="A116" s="175"/>
      <c r="B116" s="10"/>
      <c r="C116" s="112"/>
      <c r="D116" s="77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119"/>
      <c r="AC116" s="41">
        <f t="shared" si="0"/>
        <v>0</v>
      </c>
      <c r="AD116" s="20">
        <f t="shared" si="1"/>
        <v>0</v>
      </c>
      <c r="AE116" s="72">
        <f>C116*($C$15-$C$122)+D116*($D$15-$D$122)+E116*($E$15-$E$122)+F116*($F$15-$F$122)+G116*($G$15-$G$122)+H116*($H$15-$H$122)+I116*($I$15-$I$122)+J116*($J$15-$J$122)+K116*($K$15-$K$122)+L116*($L$15-$L$122)+M116*($M$15-$M$122)+N116*($N$15-$N$122)+O116*($O$15-$O$122)+P116*($P$15-$P$122)+Q116*($Q$15-$Q$122)+R116*($R$15-$R$122)+S116*($S$15-$S$122)+T116*($T$15-$T$122)+U116*($U$15-$U$122)+V116*($V$15-$V$122)+W116*($W$15-$W$122)+X116*($X$15-$X$122)+Y116*($Y$15-$Y$122)+Z116*($Z$15-$Z$122)+AA116*($AA$15-$AA$122)+AB116*($AB$15+$AB$122)</f>
        <v>0</v>
      </c>
      <c r="AF116" s="4"/>
      <c r="AG116" s="4"/>
      <c r="AH116" s="4"/>
      <c r="AI116" s="4"/>
      <c r="AJ116" s="4"/>
      <c r="AK116" s="4"/>
      <c r="AL116" s="199"/>
    </row>
    <row r="117" spans="1:38" ht="16.5" customHeight="1" thickBot="1" x14ac:dyDescent="0.25">
      <c r="A117" s="175"/>
      <c r="B117" s="85" t="s">
        <v>9</v>
      </c>
      <c r="C117" s="78">
        <f>SUM(C17:C116)</f>
        <v>0</v>
      </c>
      <c r="D117" s="78">
        <f>SUM(D17:D116)</f>
        <v>0</v>
      </c>
      <c r="E117" s="78">
        <f>SUM(E17:E116)</f>
        <v>0</v>
      </c>
      <c r="F117" s="78">
        <f>SUM(F17:F116)</f>
        <v>0</v>
      </c>
      <c r="G117" s="78">
        <f>SUM(G17:G116)</f>
        <v>0</v>
      </c>
      <c r="H117" s="78">
        <f>SUM(H17:H116)</f>
        <v>0</v>
      </c>
      <c r="I117" s="78">
        <f>SUM(I17:I116)</f>
        <v>0</v>
      </c>
      <c r="J117" s="78">
        <f>SUM(J17:J116)</f>
        <v>0</v>
      </c>
      <c r="K117" s="78">
        <f>SUM(K17:K116)</f>
        <v>0</v>
      </c>
      <c r="L117" s="78">
        <f>SUM(L17:L116)</f>
        <v>0</v>
      </c>
      <c r="M117" s="78">
        <f>SUM(M17:M116)</f>
        <v>0</v>
      </c>
      <c r="N117" s="78">
        <f>SUM(N17:N116)</f>
        <v>0</v>
      </c>
      <c r="O117" s="78">
        <f>SUM(O17:O116)</f>
        <v>0</v>
      </c>
      <c r="P117" s="78">
        <f>SUM(P17:P116)</f>
        <v>0</v>
      </c>
      <c r="Q117" s="78">
        <f>SUM(Q17:Q116)</f>
        <v>0</v>
      </c>
      <c r="R117" s="78">
        <f>SUM(R17:R116)</f>
        <v>0</v>
      </c>
      <c r="S117" s="78">
        <f>SUM(S17:S116)</f>
        <v>0</v>
      </c>
      <c r="T117" s="78">
        <f>SUM(T17:T116)</f>
        <v>0</v>
      </c>
      <c r="U117" s="78">
        <f>SUM(U17:U116)</f>
        <v>0</v>
      </c>
      <c r="V117" s="78">
        <f>SUM(V17:V116)</f>
        <v>0</v>
      </c>
      <c r="W117" s="78">
        <f>SUM(W17:W116)</f>
        <v>0</v>
      </c>
      <c r="X117" s="78">
        <f>SUM(X17:X116)</f>
        <v>0</v>
      </c>
      <c r="Y117" s="78">
        <f>SUM(Y17:Y116)</f>
        <v>0</v>
      </c>
      <c r="Z117" s="78">
        <f>SUM(Z17:Z116)</f>
        <v>0</v>
      </c>
      <c r="AA117" s="78">
        <f>SUM(AA17:AA116)</f>
        <v>0</v>
      </c>
      <c r="AB117" s="78">
        <f>SUM(AB17:AB116)</f>
        <v>0</v>
      </c>
      <c r="AC117" s="130">
        <f>SUM(AC17:AC116)</f>
        <v>0</v>
      </c>
      <c r="AD117" s="16">
        <f>SUM(AD17:AD116)</f>
        <v>0</v>
      </c>
      <c r="AE117" s="73">
        <f>SUM(AE17:AE116)</f>
        <v>0</v>
      </c>
      <c r="AF117" s="201"/>
      <c r="AG117" s="4"/>
      <c r="AH117" s="4"/>
      <c r="AI117" s="4"/>
      <c r="AJ117" s="4"/>
      <c r="AK117" s="4"/>
      <c r="AL117" s="199"/>
    </row>
    <row r="118" spans="1:38" ht="16.5" customHeight="1" thickBot="1" x14ac:dyDescent="0.3">
      <c r="A118" s="175"/>
      <c r="B118" s="144" t="s">
        <v>40</v>
      </c>
      <c r="C118" s="145">
        <f>ROUNDDOWN(C117/5+0.99,0)</f>
        <v>0</v>
      </c>
      <c r="D118" s="145">
        <f>ROUNDDOWN(D117/5+0.99,0)</f>
        <v>0</v>
      </c>
      <c r="E118" s="145">
        <f>ROUNDDOWN(E117/5+0.99,0)</f>
        <v>0</v>
      </c>
      <c r="F118" s="145">
        <f>ROUNDDOWN(F117/5+0.99,0)</f>
        <v>0</v>
      </c>
      <c r="G118" s="145">
        <f t="shared" ref="G118:M118" si="12">ROUNDDOWN(G117/4+0.99,0)</f>
        <v>0</v>
      </c>
      <c r="H118" s="145">
        <f t="shared" si="12"/>
        <v>0</v>
      </c>
      <c r="I118" s="145">
        <f t="shared" si="12"/>
        <v>0</v>
      </c>
      <c r="J118" s="145">
        <f t="shared" ref="J118" si="13">ROUNDDOWN(J117/4+0.99,0)</f>
        <v>0</v>
      </c>
      <c r="K118" s="145">
        <f t="shared" si="12"/>
        <v>0</v>
      </c>
      <c r="L118" s="145">
        <f t="shared" si="12"/>
        <v>0</v>
      </c>
      <c r="M118" s="145">
        <f t="shared" si="12"/>
        <v>0</v>
      </c>
      <c r="N118" s="145">
        <f t="shared" ref="N118" si="14">ROUNDDOWN(N117/4+0.99,0)</f>
        <v>0</v>
      </c>
      <c r="O118" s="146">
        <f>ROUNDDOWN(O117/2+0.99,0)</f>
        <v>0</v>
      </c>
      <c r="P118" s="146">
        <f>ROUNDDOWN(P117/2+0.99,0)</f>
        <v>0</v>
      </c>
      <c r="Q118" s="146">
        <f>ROUNDDOWN(Q117/6+0.99,0)</f>
        <v>0</v>
      </c>
      <c r="R118" s="146">
        <f>ROUNDDOWN(R117/6+0.99,0)</f>
        <v>0</v>
      </c>
      <c r="S118" s="146">
        <f>ROUNDDOWN(S117/6+0.99,0)</f>
        <v>0</v>
      </c>
      <c r="T118" s="146">
        <f>ROUNDDOWN(T117/6+0.99,0)</f>
        <v>0</v>
      </c>
      <c r="U118" s="146">
        <f>ROUNDDOWN(U117/4+0.99,0)</f>
        <v>0</v>
      </c>
      <c r="V118" s="146">
        <f>ROUNDDOWN(V117/6+0.99,0)</f>
        <v>0</v>
      </c>
      <c r="W118" s="146">
        <f>ROUNDDOWN(W117/2+0.99,0)</f>
        <v>0</v>
      </c>
      <c r="X118" s="146">
        <f>ROUNDDOWN(X117/2+0.99,0)</f>
        <v>0</v>
      </c>
      <c r="Y118" s="146">
        <f>ROUNDDOWN(Y117/1+0.99,0)</f>
        <v>0</v>
      </c>
      <c r="Z118" s="88"/>
      <c r="AA118" s="88"/>
      <c r="AB118" s="87"/>
      <c r="AC118" s="83"/>
      <c r="AD118" s="84"/>
      <c r="AE118" s="176"/>
      <c r="AF118" s="4"/>
      <c r="AG118" s="4"/>
      <c r="AH118" s="4"/>
      <c r="AI118" s="4"/>
      <c r="AJ118" s="4"/>
      <c r="AK118" s="4"/>
      <c r="AL118" s="199"/>
    </row>
    <row r="119" spans="1:38" s="47" customFormat="1" ht="16.5" customHeight="1" thickBot="1" x14ac:dyDescent="0.25">
      <c r="A119" s="177"/>
      <c r="B119" s="86" t="s">
        <v>0</v>
      </c>
      <c r="C119" s="99">
        <v>18</v>
      </c>
      <c r="D119" s="100">
        <v>23.5</v>
      </c>
      <c r="E119" s="100">
        <v>24.5</v>
      </c>
      <c r="F119" s="100">
        <v>24.5</v>
      </c>
      <c r="G119" s="100">
        <v>19.8</v>
      </c>
      <c r="H119" s="100">
        <v>25</v>
      </c>
      <c r="I119" s="100">
        <v>25.5</v>
      </c>
      <c r="J119" s="100">
        <v>25.5</v>
      </c>
      <c r="K119" s="100">
        <v>31.32</v>
      </c>
      <c r="L119" s="100">
        <v>34.32</v>
      </c>
      <c r="M119" s="100">
        <v>35.5</v>
      </c>
      <c r="N119" s="100">
        <v>35.5</v>
      </c>
      <c r="O119" s="100">
        <v>47</v>
      </c>
      <c r="P119" s="100">
        <v>85.5</v>
      </c>
      <c r="Q119" s="100">
        <v>16</v>
      </c>
      <c r="R119" s="100">
        <v>18.5</v>
      </c>
      <c r="S119" s="100">
        <v>19.75</v>
      </c>
      <c r="T119" s="100">
        <v>19.75</v>
      </c>
      <c r="U119" s="100">
        <v>24</v>
      </c>
      <c r="V119" s="100">
        <v>25</v>
      </c>
      <c r="W119" s="100">
        <v>20</v>
      </c>
      <c r="X119" s="100">
        <v>24</v>
      </c>
      <c r="Y119" s="100">
        <v>47</v>
      </c>
      <c r="Z119" s="100">
        <v>2.5</v>
      </c>
      <c r="AA119" s="100">
        <v>5.5</v>
      </c>
      <c r="AB119" s="100">
        <v>-0.35</v>
      </c>
      <c r="AC119" s="46"/>
      <c r="AD119" s="46"/>
      <c r="AE119" s="178"/>
      <c r="AF119" s="46"/>
      <c r="AG119" s="46"/>
      <c r="AH119" s="46"/>
      <c r="AI119" s="46"/>
      <c r="AJ119" s="46"/>
      <c r="AK119" s="46"/>
      <c r="AL119" s="202"/>
    </row>
    <row r="120" spans="1:38" ht="16.5" customHeight="1" thickBot="1" x14ac:dyDescent="0.25">
      <c r="A120" s="18">
        <v>5</v>
      </c>
      <c r="B120" s="17" t="s">
        <v>35</v>
      </c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79"/>
      <c r="AA120" s="79"/>
      <c r="AB120" s="79"/>
      <c r="AC120" s="3"/>
      <c r="AD120" s="4"/>
      <c r="AE120" s="179"/>
      <c r="AF120" s="4"/>
      <c r="AG120" s="4"/>
      <c r="AH120" s="4"/>
      <c r="AI120" s="4"/>
      <c r="AJ120" s="4"/>
      <c r="AK120" s="4"/>
      <c r="AL120" s="199"/>
    </row>
    <row r="121" spans="1:38" ht="16.5" customHeight="1" thickBot="1" x14ac:dyDescent="0.25">
      <c r="A121" s="18">
        <v>6</v>
      </c>
      <c r="B121" s="8" t="s">
        <v>34</v>
      </c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80"/>
      <c r="AA121" s="80"/>
      <c r="AB121" s="80"/>
      <c r="AC121" s="3"/>
      <c r="AD121" s="4"/>
      <c r="AE121" s="179"/>
      <c r="AF121" s="4"/>
      <c r="AG121" s="4"/>
      <c r="AH121" s="4"/>
      <c r="AI121" s="4"/>
      <c r="AJ121" s="4"/>
      <c r="AK121" s="4"/>
      <c r="AL121" s="199"/>
    </row>
    <row r="122" spans="1:38" s="1" customFormat="1" ht="16.5" customHeight="1" thickBot="1" x14ac:dyDescent="0.25">
      <c r="A122" s="180"/>
      <c r="B122" s="9" t="s">
        <v>3</v>
      </c>
      <c r="C122" s="156">
        <f t="shared" ref="C122:AB122" si="15">SUM(C119:C121)</f>
        <v>18</v>
      </c>
      <c r="D122" s="160">
        <f t="shared" si="15"/>
        <v>23.5</v>
      </c>
      <c r="E122" s="160">
        <f t="shared" si="15"/>
        <v>24.5</v>
      </c>
      <c r="F122" s="160">
        <f>SUM(F119:F121)</f>
        <v>24.5</v>
      </c>
      <c r="G122" s="160">
        <f t="shared" si="15"/>
        <v>19.8</v>
      </c>
      <c r="H122" s="160">
        <f t="shared" si="15"/>
        <v>25</v>
      </c>
      <c r="I122" s="160">
        <f t="shared" si="15"/>
        <v>25.5</v>
      </c>
      <c r="J122" s="160">
        <f t="shared" si="15"/>
        <v>25.5</v>
      </c>
      <c r="K122" s="160">
        <f t="shared" si="15"/>
        <v>31.32</v>
      </c>
      <c r="L122" s="160">
        <f t="shared" si="15"/>
        <v>34.32</v>
      </c>
      <c r="M122" s="160">
        <f t="shared" si="15"/>
        <v>35.5</v>
      </c>
      <c r="N122" s="160">
        <f>SUM(N119:N121)</f>
        <v>35.5</v>
      </c>
      <c r="O122" s="160">
        <f t="shared" si="15"/>
        <v>47</v>
      </c>
      <c r="P122" s="160">
        <f t="shared" si="15"/>
        <v>85.5</v>
      </c>
      <c r="Q122" s="160">
        <f t="shared" si="15"/>
        <v>16</v>
      </c>
      <c r="R122" s="160">
        <f t="shared" si="15"/>
        <v>18.5</v>
      </c>
      <c r="S122" s="160">
        <f t="shared" si="15"/>
        <v>19.75</v>
      </c>
      <c r="T122" s="160">
        <f t="shared" ref="T122" si="16">SUM(T119:T121)</f>
        <v>19.75</v>
      </c>
      <c r="U122" s="160">
        <f t="shared" si="15"/>
        <v>24</v>
      </c>
      <c r="V122" s="160">
        <f t="shared" si="15"/>
        <v>25</v>
      </c>
      <c r="W122" s="160">
        <f t="shared" si="15"/>
        <v>20</v>
      </c>
      <c r="X122" s="160">
        <f>SUM(X119:X121)</f>
        <v>24</v>
      </c>
      <c r="Y122" s="160">
        <f t="shared" si="15"/>
        <v>47</v>
      </c>
      <c r="Z122" s="160">
        <f t="shared" si="15"/>
        <v>2.5</v>
      </c>
      <c r="AA122" s="160">
        <f t="shared" si="15"/>
        <v>5.5</v>
      </c>
      <c r="AB122" s="160">
        <f t="shared" si="15"/>
        <v>-0.35</v>
      </c>
      <c r="AC122" s="3"/>
      <c r="AD122" s="3"/>
      <c r="AE122" s="181"/>
      <c r="AF122" s="3"/>
      <c r="AG122" s="3"/>
      <c r="AH122" s="3"/>
      <c r="AI122" s="3"/>
      <c r="AJ122" s="3"/>
      <c r="AK122" s="3"/>
      <c r="AL122" s="196"/>
    </row>
    <row r="123" spans="1:38" s="45" customFormat="1" ht="16.5" customHeight="1" x14ac:dyDescent="0.2">
      <c r="A123" s="182"/>
      <c r="B123" s="49" t="s">
        <v>5</v>
      </c>
      <c r="C123" s="157">
        <f>C15*C117</f>
        <v>0</v>
      </c>
      <c r="D123" s="155">
        <f>D15*D117</f>
        <v>0</v>
      </c>
      <c r="E123" s="155">
        <f>E15*E117</f>
        <v>0</v>
      </c>
      <c r="F123" s="155">
        <f>F15*F117</f>
        <v>0</v>
      </c>
      <c r="G123" s="155">
        <f>G15*G117</f>
        <v>0</v>
      </c>
      <c r="H123" s="155">
        <f>H15*H117</f>
        <v>0</v>
      </c>
      <c r="I123" s="155">
        <f>I15*I117</f>
        <v>0</v>
      </c>
      <c r="J123" s="155">
        <f>J15*J117</f>
        <v>0</v>
      </c>
      <c r="K123" s="155">
        <f>K15*K117</f>
        <v>0</v>
      </c>
      <c r="L123" s="155">
        <f>L15*L117</f>
        <v>0</v>
      </c>
      <c r="M123" s="155">
        <f>M15*M117</f>
        <v>0</v>
      </c>
      <c r="N123" s="155">
        <f>N15*N117</f>
        <v>0</v>
      </c>
      <c r="O123" s="155">
        <f>O15*O117</f>
        <v>0</v>
      </c>
      <c r="P123" s="155">
        <f>P15*P117</f>
        <v>0</v>
      </c>
      <c r="Q123" s="162">
        <f>Q15*Q117</f>
        <v>0</v>
      </c>
      <c r="R123" s="155">
        <f>R15*R117</f>
        <v>0</v>
      </c>
      <c r="S123" s="155">
        <f>S15*S117</f>
        <v>0</v>
      </c>
      <c r="T123" s="155">
        <f>T15*T117</f>
        <v>0</v>
      </c>
      <c r="U123" s="155">
        <f>U15*U117</f>
        <v>0</v>
      </c>
      <c r="V123" s="155">
        <f>V15*V117</f>
        <v>0</v>
      </c>
      <c r="W123" s="155">
        <f>W15*W117</f>
        <v>0</v>
      </c>
      <c r="X123" s="155">
        <f>X15*X117</f>
        <v>0</v>
      </c>
      <c r="Y123" s="155">
        <f>Y15*Y117</f>
        <v>0</v>
      </c>
      <c r="Z123" s="155">
        <f>Z15*Z117</f>
        <v>0</v>
      </c>
      <c r="AA123" s="155">
        <f>AA15*AA117</f>
        <v>0</v>
      </c>
      <c r="AB123" s="155">
        <f>AB15*AB117</f>
        <v>0</v>
      </c>
      <c r="AC123" s="154">
        <f>SUM(C123:AB123)</f>
        <v>0</v>
      </c>
      <c r="AD123" s="101"/>
      <c r="AE123" s="104" t="s">
        <v>60</v>
      </c>
      <c r="AF123" s="197"/>
      <c r="AG123" s="203"/>
      <c r="AH123" s="197"/>
      <c r="AI123" s="197"/>
      <c r="AJ123" s="197"/>
      <c r="AK123" s="197"/>
      <c r="AL123" s="198"/>
    </row>
    <row r="124" spans="1:38" s="45" customFormat="1" ht="15.75" customHeight="1" thickBot="1" x14ac:dyDescent="0.25">
      <c r="A124" s="182"/>
      <c r="B124" s="49" t="s">
        <v>4</v>
      </c>
      <c r="C124" s="158">
        <f t="shared" ref="C124:AB124" si="17">C117*C122</f>
        <v>0</v>
      </c>
      <c r="D124" s="161">
        <f t="shared" si="17"/>
        <v>0</v>
      </c>
      <c r="E124" s="161">
        <f t="shared" si="17"/>
        <v>0</v>
      </c>
      <c r="F124" s="161">
        <f t="shared" ref="F124" si="18">F117*F122</f>
        <v>0</v>
      </c>
      <c r="G124" s="161">
        <f t="shared" si="17"/>
        <v>0</v>
      </c>
      <c r="H124" s="161">
        <f t="shared" si="17"/>
        <v>0</v>
      </c>
      <c r="I124" s="161">
        <f t="shared" si="17"/>
        <v>0</v>
      </c>
      <c r="J124" s="161">
        <f t="shared" ref="J124" si="19">J117*J122</f>
        <v>0</v>
      </c>
      <c r="K124" s="161">
        <f t="shared" si="17"/>
        <v>0</v>
      </c>
      <c r="L124" s="161">
        <f t="shared" si="17"/>
        <v>0</v>
      </c>
      <c r="M124" s="161">
        <f t="shared" si="17"/>
        <v>0</v>
      </c>
      <c r="N124" s="161">
        <f t="shared" ref="N124" si="20">N117*N122</f>
        <v>0</v>
      </c>
      <c r="O124" s="161">
        <f t="shared" si="17"/>
        <v>0</v>
      </c>
      <c r="P124" s="161">
        <f t="shared" si="17"/>
        <v>0</v>
      </c>
      <c r="Q124" s="161">
        <f t="shared" si="17"/>
        <v>0</v>
      </c>
      <c r="R124" s="161">
        <f t="shared" si="17"/>
        <v>0</v>
      </c>
      <c r="S124" s="161">
        <f t="shared" si="17"/>
        <v>0</v>
      </c>
      <c r="T124" s="161">
        <f t="shared" ref="T124" si="21">T117*T122</f>
        <v>0</v>
      </c>
      <c r="U124" s="161">
        <f t="shared" si="17"/>
        <v>0</v>
      </c>
      <c r="V124" s="161">
        <f t="shared" si="17"/>
        <v>0</v>
      </c>
      <c r="W124" s="161">
        <f t="shared" si="17"/>
        <v>0</v>
      </c>
      <c r="X124" s="161">
        <f t="shared" si="17"/>
        <v>0</v>
      </c>
      <c r="Y124" s="161">
        <f t="shared" si="17"/>
        <v>0</v>
      </c>
      <c r="Z124" s="161">
        <f t="shared" si="17"/>
        <v>0</v>
      </c>
      <c r="AA124" s="161">
        <f t="shared" si="17"/>
        <v>0</v>
      </c>
      <c r="AB124" s="161">
        <f t="shared" si="17"/>
        <v>0</v>
      </c>
      <c r="AC124" s="131">
        <f>SUM(C124:AB124)</f>
        <v>0</v>
      </c>
      <c r="AD124" s="50"/>
      <c r="AE124" s="105" t="s">
        <v>59</v>
      </c>
      <c r="AF124" s="197"/>
      <c r="AG124" s="203"/>
      <c r="AH124" s="197"/>
      <c r="AI124" s="197"/>
      <c r="AJ124" s="197"/>
      <c r="AK124" s="197"/>
      <c r="AL124" s="198"/>
    </row>
    <row r="125" spans="1:38" s="45" customFormat="1" ht="16.5" customHeight="1" thickBot="1" x14ac:dyDescent="0.25">
      <c r="A125" s="182"/>
      <c r="B125" s="48" t="s">
        <v>7</v>
      </c>
      <c r="C125" s="159">
        <f t="shared" ref="C125:AA125" si="22">C123-C124</f>
        <v>0</v>
      </c>
      <c r="D125" s="163">
        <f t="shared" si="22"/>
        <v>0</v>
      </c>
      <c r="E125" s="163">
        <f t="shared" si="22"/>
        <v>0</v>
      </c>
      <c r="F125" s="163">
        <f t="shared" ref="F125" si="23">F123-F124</f>
        <v>0</v>
      </c>
      <c r="G125" s="163">
        <f t="shared" si="22"/>
        <v>0</v>
      </c>
      <c r="H125" s="163">
        <f t="shared" si="22"/>
        <v>0</v>
      </c>
      <c r="I125" s="163">
        <f t="shared" si="22"/>
        <v>0</v>
      </c>
      <c r="J125" s="163">
        <f t="shared" ref="J125" si="24">J123-J124</f>
        <v>0</v>
      </c>
      <c r="K125" s="163">
        <f t="shared" si="22"/>
        <v>0</v>
      </c>
      <c r="L125" s="163">
        <f t="shared" si="22"/>
        <v>0</v>
      </c>
      <c r="M125" s="163">
        <f t="shared" si="22"/>
        <v>0</v>
      </c>
      <c r="N125" s="163">
        <f>N123-N124</f>
        <v>0</v>
      </c>
      <c r="O125" s="163">
        <f t="shared" si="22"/>
        <v>0</v>
      </c>
      <c r="P125" s="163">
        <f t="shared" si="22"/>
        <v>0</v>
      </c>
      <c r="Q125" s="163">
        <f t="shared" si="22"/>
        <v>0</v>
      </c>
      <c r="R125" s="163">
        <f t="shared" si="22"/>
        <v>0</v>
      </c>
      <c r="S125" s="163">
        <f t="shared" si="22"/>
        <v>0</v>
      </c>
      <c r="T125" s="163">
        <f t="shared" ref="T125" si="25">T123-T124</f>
        <v>0</v>
      </c>
      <c r="U125" s="163">
        <f t="shared" si="22"/>
        <v>0</v>
      </c>
      <c r="V125" s="163">
        <f t="shared" si="22"/>
        <v>0</v>
      </c>
      <c r="W125" s="163">
        <f>W123-W124</f>
        <v>0</v>
      </c>
      <c r="X125" s="163">
        <f>X123-X124</f>
        <v>0</v>
      </c>
      <c r="Y125" s="163">
        <f t="shared" si="22"/>
        <v>0</v>
      </c>
      <c r="Z125" s="163">
        <f t="shared" si="22"/>
        <v>0</v>
      </c>
      <c r="AA125" s="163">
        <f t="shared" si="22"/>
        <v>0</v>
      </c>
      <c r="AB125" s="163">
        <f>AB123+AB124</f>
        <v>0</v>
      </c>
      <c r="AC125" s="205">
        <f>SUM(C125:AB125)</f>
        <v>0</v>
      </c>
      <c r="AD125" s="206"/>
      <c r="AE125" s="204"/>
      <c r="AF125" s="197"/>
      <c r="AG125" s="197"/>
      <c r="AH125" s="197"/>
      <c r="AI125" s="197"/>
      <c r="AJ125" s="197"/>
      <c r="AK125" s="197"/>
      <c r="AL125" s="198"/>
    </row>
    <row r="126" spans="1:38" ht="15" x14ac:dyDescent="0.25">
      <c r="A126" s="183"/>
      <c r="B126" s="4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106" t="s">
        <v>11</v>
      </c>
      <c r="AD126" s="107"/>
      <c r="AE126" s="81"/>
      <c r="AF126" s="81"/>
      <c r="AG126" s="81"/>
      <c r="AH126" s="81"/>
      <c r="AI126" s="81"/>
      <c r="AJ126" s="4"/>
      <c r="AK126" s="4"/>
      <c r="AL126" s="179"/>
    </row>
    <row r="127" spans="1:38" ht="15.75" thickBot="1" x14ac:dyDescent="0.3">
      <c r="A127" s="183"/>
      <c r="B127" s="92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108" t="s">
        <v>61</v>
      </c>
      <c r="AD127" s="109"/>
      <c r="AE127" s="7"/>
      <c r="AF127" s="36"/>
      <c r="AG127" s="37"/>
      <c r="AH127" s="4"/>
      <c r="AI127" s="4"/>
      <c r="AJ127" s="4"/>
      <c r="AK127" s="4"/>
      <c r="AL127" s="179"/>
    </row>
    <row r="128" spans="1:38" ht="26.25" x14ac:dyDescent="0.4">
      <c r="A128" s="175"/>
      <c r="B128" s="38" t="s">
        <v>67</v>
      </c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142"/>
      <c r="AE128" s="142"/>
      <c r="AF128" s="142"/>
      <c r="AG128" s="165"/>
      <c r="AH128" s="11"/>
      <c r="AI128" s="11"/>
      <c r="AJ128" s="11"/>
      <c r="AK128" s="4"/>
      <c r="AL128" s="179"/>
    </row>
    <row r="129" spans="1:38" ht="15.75" x14ac:dyDescent="0.25">
      <c r="A129" s="175"/>
      <c r="B129" s="28" t="s">
        <v>68</v>
      </c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5"/>
      <c r="AE129" s="25"/>
      <c r="AF129" s="25"/>
      <c r="AG129" s="165"/>
      <c r="AH129" s="11"/>
      <c r="AI129" s="11"/>
      <c r="AJ129" s="11"/>
      <c r="AK129" s="4"/>
      <c r="AL129" s="179"/>
    </row>
    <row r="130" spans="1:38" ht="15" x14ac:dyDescent="0.2">
      <c r="A130" s="175"/>
      <c r="B130" s="29"/>
      <c r="C130" s="39" t="s">
        <v>31</v>
      </c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165"/>
      <c r="AH130" s="11"/>
      <c r="AI130" s="11"/>
      <c r="AJ130" s="11"/>
      <c r="AK130" s="4"/>
      <c r="AL130" s="179"/>
    </row>
    <row r="131" spans="1:38" ht="15" x14ac:dyDescent="0.2">
      <c r="A131" s="175"/>
      <c r="B131" s="29"/>
      <c r="C131" s="39" t="s">
        <v>69</v>
      </c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165"/>
      <c r="AH131" s="11"/>
      <c r="AI131" s="11"/>
      <c r="AJ131" s="11"/>
      <c r="AK131" s="4"/>
      <c r="AL131" s="179"/>
    </row>
    <row r="132" spans="1:38" ht="15" x14ac:dyDescent="0.2">
      <c r="A132" s="175"/>
      <c r="B132" s="29"/>
      <c r="C132" s="39" t="s">
        <v>70</v>
      </c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165"/>
      <c r="AH132" s="11"/>
      <c r="AI132" s="11"/>
      <c r="AJ132" s="11"/>
      <c r="AK132" s="4"/>
      <c r="AL132" s="179"/>
    </row>
    <row r="133" spans="1:38" ht="15" x14ac:dyDescent="0.2">
      <c r="A133" s="175"/>
      <c r="B133" s="29"/>
      <c r="C133" s="39" t="s">
        <v>71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165"/>
      <c r="AH133" s="11"/>
      <c r="AI133" s="11"/>
      <c r="AJ133" s="11"/>
      <c r="AK133" s="4"/>
      <c r="AL133" s="179"/>
    </row>
    <row r="134" spans="1:38" ht="15" x14ac:dyDescent="0.2">
      <c r="A134" s="175"/>
      <c r="B134" s="29"/>
      <c r="C134" s="39" t="s">
        <v>72</v>
      </c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165"/>
      <c r="AH134" s="11"/>
      <c r="AI134" s="11"/>
      <c r="AJ134" s="11"/>
      <c r="AK134" s="4"/>
      <c r="AL134" s="179"/>
    </row>
    <row r="135" spans="1:38" ht="15" x14ac:dyDescent="0.2">
      <c r="A135" s="175"/>
      <c r="B135" s="29"/>
      <c r="C135" s="39" t="s">
        <v>73</v>
      </c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165"/>
      <c r="AH135" s="11"/>
      <c r="AI135" s="11"/>
      <c r="AJ135" s="11"/>
      <c r="AK135" s="4"/>
      <c r="AL135" s="179"/>
    </row>
    <row r="136" spans="1:38" ht="15" x14ac:dyDescent="0.2">
      <c r="A136" s="175"/>
      <c r="B136" s="29"/>
      <c r="C136" s="39" t="s">
        <v>32</v>
      </c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165"/>
      <c r="AH136" s="11"/>
      <c r="AI136" s="11"/>
      <c r="AJ136" s="11"/>
      <c r="AK136" s="4"/>
      <c r="AL136" s="179"/>
    </row>
    <row r="137" spans="1:38" ht="16.5" thickBot="1" x14ac:dyDescent="0.3">
      <c r="A137" s="184"/>
      <c r="B137" s="185" t="s">
        <v>86</v>
      </c>
      <c r="C137" s="186"/>
      <c r="D137" s="187"/>
      <c r="E137" s="187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8"/>
      <c r="AH137" s="189"/>
      <c r="AI137" s="189"/>
      <c r="AJ137" s="189"/>
      <c r="AK137" s="190"/>
      <c r="AL137" s="191"/>
    </row>
    <row r="139" spans="1:38" x14ac:dyDescent="0.2">
      <c r="A139" s="24"/>
      <c r="Y139" s="165"/>
      <c r="Z139" s="11"/>
      <c r="AA139" s="11"/>
      <c r="AB139" s="11"/>
      <c r="AC139" s="11"/>
    </row>
    <row r="140" spans="1:38" x14ac:dyDescent="0.2">
      <c r="A140" s="24"/>
      <c r="Y140" s="165"/>
      <c r="Z140" s="11"/>
      <c r="AA140" s="11"/>
      <c r="AB140" s="11"/>
      <c r="AC140" s="11"/>
    </row>
    <row r="141" spans="1:38" x14ac:dyDescent="0.2">
      <c r="A141" s="24"/>
      <c r="Y141" s="165"/>
      <c r="Z141" s="11"/>
      <c r="AA141" s="11"/>
      <c r="AB141" s="11"/>
      <c r="AC141" s="11"/>
    </row>
    <row r="142" spans="1:38" x14ac:dyDescent="0.2">
      <c r="A142" s="24"/>
      <c r="Y142" s="165"/>
      <c r="Z142" s="11"/>
      <c r="AA142" s="11"/>
      <c r="AB142" s="11"/>
      <c r="AC142" s="11"/>
    </row>
    <row r="143" spans="1:38" x14ac:dyDescent="0.2">
      <c r="A143" s="24"/>
      <c r="Y143" s="165"/>
      <c r="Z143" s="11"/>
      <c r="AA143" s="11"/>
      <c r="AB143" s="11"/>
      <c r="AC143" s="11"/>
    </row>
    <row r="144" spans="1:38" x14ac:dyDescent="0.2">
      <c r="A144" s="24"/>
      <c r="Y144" s="165"/>
      <c r="Z144" s="11"/>
      <c r="AA144" s="11"/>
      <c r="AB144" s="11"/>
      <c r="AC144" s="11"/>
    </row>
    <row r="145" spans="1:32" x14ac:dyDescent="0.2">
      <c r="A145" s="24"/>
      <c r="Y145" s="165"/>
      <c r="Z145" s="11"/>
      <c r="AA145" s="11"/>
      <c r="AB145" s="11"/>
      <c r="AC145" s="11"/>
    </row>
    <row r="148" spans="1:32" ht="67.5" x14ac:dyDescent="0.9">
      <c r="K148" s="4"/>
      <c r="L148" s="4"/>
      <c r="M148" s="52"/>
      <c r="N148" s="52"/>
      <c r="O148" s="67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4"/>
      <c r="AB148" s="4"/>
      <c r="AC148" s="4"/>
      <c r="AD148" s="4"/>
      <c r="AE148" s="4"/>
      <c r="AF148" s="4"/>
    </row>
    <row r="149" spans="1:32" ht="18" x14ac:dyDescent="0.25">
      <c r="K149" s="4"/>
      <c r="L149" s="4"/>
      <c r="M149" s="52"/>
      <c r="N149" s="52"/>
      <c r="O149" s="52"/>
      <c r="P149" s="52"/>
      <c r="Q149" s="123"/>
      <c r="R149" s="52"/>
      <c r="S149" s="52"/>
      <c r="T149" s="52"/>
      <c r="U149" s="52"/>
      <c r="V149" s="52"/>
      <c r="W149" s="52"/>
      <c r="X149" s="52"/>
      <c r="Y149" s="52"/>
      <c r="Z149" s="52"/>
      <c r="AA149" s="4"/>
      <c r="AB149" s="4"/>
      <c r="AC149" s="4"/>
      <c r="AD149" s="4"/>
      <c r="AE149" s="4"/>
      <c r="AF149" s="4"/>
    </row>
    <row r="150" spans="1:32" ht="30" x14ac:dyDescent="0.4">
      <c r="K150" s="4"/>
      <c r="L150" s="4"/>
      <c r="M150" s="52"/>
      <c r="N150" s="52"/>
      <c r="O150" s="52"/>
      <c r="P150" s="52"/>
      <c r="Q150" s="52"/>
      <c r="R150" s="53"/>
      <c r="S150" s="66"/>
      <c r="T150" s="66"/>
      <c r="U150" s="52"/>
      <c r="V150" s="52"/>
      <c r="W150" s="52"/>
      <c r="X150" s="52"/>
      <c r="Y150" s="52"/>
      <c r="Z150" s="52"/>
      <c r="AA150" s="4"/>
      <c r="AB150" s="4"/>
      <c r="AC150" s="4"/>
      <c r="AD150" s="4"/>
      <c r="AE150" s="4"/>
      <c r="AF150" s="4"/>
    </row>
    <row r="151" spans="1:32" x14ac:dyDescent="0.2"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x14ac:dyDescent="0.2"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x14ac:dyDescent="0.2"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x14ac:dyDescent="0.2"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x14ac:dyDescent="0.2"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x14ac:dyDescent="0.2"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</sheetData>
  <sheetProtection formatCells="0" formatColumns="0" formatRows="0" insertRows="0"/>
  <protectedRanges>
    <protectedRange sqref="C11 C9" name="Range1_2"/>
    <protectedRange sqref="B62:AA63 C120:AB121 B112:AA116" name="Range1_2_1"/>
    <protectedRange sqref="X59:AA59 S60:AA60 B60:Q60 AA58 X58:Y58 B61:AA61 X109:AA109 S110:AA110 B110:Q110 AA108 X108:Y108 B111:AA111" name="Range1_2_2"/>
    <protectedRange sqref="Z58 AB58:AB63 Z108 AB108:AB116 X64:AB107 X17:AB57" name="Range1_1_1"/>
    <protectedRange sqref="C15:AB15" name="Range1_2_4"/>
    <protectedRange sqref="C119" name="Range1_2_1_1"/>
    <protectedRange sqref="B17:B18 C17:C31 D17:W17 B19:E31 F18:W31 D18:E18 S58:W59 R58:R60 B58:Q59 S108:W109 R108:R110 B108:Q109 B64:W107 B32:W57" name="Range1"/>
  </protectedRanges>
  <phoneticPr fontId="0" type="noConversion"/>
  <printOptions gridLines="1"/>
  <pageMargins left="0.11" right="0.2" top="1.41" bottom="0.03" header="0.3" footer="0.26"/>
  <pageSetup scale="51" orientation="landscape" r:id="rId1"/>
  <headerFooter alignWithMargins="0"/>
  <ignoredErrors>
    <ignoredError sqref="U1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0" workbookViewId="0">
      <selection activeCell="N58" sqref="N58"/>
    </sheetView>
  </sheetViews>
  <sheetFormatPr defaultRowHeight="12.75" x14ac:dyDescent="0.2"/>
  <sheetData/>
  <phoneticPr fontId="8" type="noConversion"/>
  <printOptions horizontalCentered="1"/>
  <pageMargins left="0.25" right="0.25" top="0.39" bottom="0.32" header="0.17" footer="0.19"/>
  <pageSetup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2022 Fundraising SS</vt:lpstr>
      <vt:lpstr>Group Progress Bar Chart</vt:lpstr>
      <vt:lpstr>Sales Pie Chart</vt:lpstr>
      <vt:lpstr>Member Sales Bar Chart</vt:lpstr>
      <vt:lpstr>'2022 Fundraising SS'!Print_Area</vt:lpstr>
    </vt:vector>
  </TitlesOfParts>
  <Company>Mickman Brothers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Riddel</dc:creator>
  <cp:lastModifiedBy>Brad C. Berthiaume</cp:lastModifiedBy>
  <cp:lastPrinted>2022-07-07T15:30:35Z</cp:lastPrinted>
  <dcterms:created xsi:type="dcterms:W3CDTF">2000-08-03T01:15:10Z</dcterms:created>
  <dcterms:modified xsi:type="dcterms:W3CDTF">2022-08-03T22:05:44Z</dcterms:modified>
</cp:coreProperties>
</file>