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160" tabRatio="678" activeTab="1"/>
  </bookViews>
  <sheets>
    <sheet name="Instructions" sheetId="1" r:id="rId1"/>
    <sheet name="2018 Fundraising SS" sheetId="2" r:id="rId2"/>
    <sheet name="Group Progress Bar Chart" sheetId="3" r:id="rId3"/>
    <sheet name="Sales Pie Chart" sheetId="4" r:id="rId4"/>
    <sheet name="Member Sales Bar Chart" sheetId="5" r:id="rId5"/>
  </sheets>
  <definedNames>
    <definedName name="_xlnm.Print_Area" localSheetId="1">'2018 Fundraising SS'!$A$2:$AK$336</definedName>
  </definedNames>
  <calcPr fullCalcOnLoad="1"/>
</workbook>
</file>

<file path=xl/sharedStrings.xml><?xml version="1.0" encoding="utf-8"?>
<sst xmlns="http://schemas.openxmlformats.org/spreadsheetml/2006/main" count="103" uniqueCount="101">
  <si>
    <t>Your Product Cost</t>
  </si>
  <si>
    <t xml:space="preserve">Total </t>
  </si>
  <si>
    <t>Member</t>
  </si>
  <si>
    <t>Total Costs per Product</t>
  </si>
  <si>
    <t>Group Total Costs</t>
  </si>
  <si>
    <t>Group Total Sales</t>
  </si>
  <si>
    <t>Greens</t>
  </si>
  <si>
    <t>Group Profits</t>
  </si>
  <si>
    <t>Holiday Gift Products</t>
  </si>
  <si>
    <t>Products</t>
  </si>
  <si>
    <t>Total Products Sold</t>
  </si>
  <si>
    <t xml:space="preserve">Profit $$ Goal: </t>
  </si>
  <si>
    <t>TOTAL FUNDRAISING</t>
  </si>
  <si>
    <t># of Members:</t>
  </si>
  <si>
    <t>Enter values that correspond to your group's fundraiser in pink cells</t>
  </si>
  <si>
    <t xml:space="preserve">           - Selling Prices</t>
  </si>
  <si>
    <t xml:space="preserve">           - Shipping Costs</t>
  </si>
  <si>
    <t xml:space="preserve">           - Fundraiser $$ Profit Goal</t>
  </si>
  <si>
    <t xml:space="preserve">           - # of Members Selling</t>
  </si>
  <si>
    <t xml:space="preserve">           - Greenzit Costs (if applicable)</t>
  </si>
  <si>
    <t>As members report sales, enter the # of items sold in the appropriate cells.</t>
  </si>
  <si>
    <t>Moniter the progress of your fundraiser using the Charts provided</t>
  </si>
  <si>
    <t>Your Selling Price</t>
  </si>
  <si>
    <t>Profit</t>
  </si>
  <si>
    <t>(see instructions below)</t>
  </si>
  <si>
    <t>Unit Sales Goal per member</t>
  </si>
  <si>
    <t>Unit Sales
per</t>
  </si>
  <si>
    <t>$$ Sales
per</t>
  </si>
  <si>
    <t>earned                  per</t>
  </si>
  <si>
    <t>BENEFITS OF USING THE FUNDRAISING TALLY SHEET:</t>
  </si>
  <si>
    <t>2.  This tool makes it easy to view your group's Total Product Sales, Costs and Profits!</t>
  </si>
  <si>
    <t xml:space="preserve">4.  This spreadsheet contains the information you will need to complete your Guesstimate, Final order, and your HGP Organizational Order Form. </t>
  </si>
  <si>
    <t>1. Enter each of your members' names</t>
  </si>
  <si>
    <t>7. You're ready to go! Record your members' sales to track the progress of your fundraiser!</t>
  </si>
  <si>
    <r>
      <t xml:space="preserve">Total Units Sales Goal 
</t>
    </r>
    <r>
      <rPr>
        <i/>
        <sz val="9"/>
        <rFont val="Arial"/>
        <family val="2"/>
      </rPr>
      <t>(assumes $5 profit per unit sold)</t>
    </r>
  </si>
  <si>
    <t>Insert Greenzit cost (if applicable)</t>
  </si>
  <si>
    <r>
      <t xml:space="preserve">Shipping Cost </t>
    </r>
    <r>
      <rPr>
        <sz val="8"/>
        <rFont val="Arial"/>
        <family val="2"/>
      </rPr>
      <t>(if applicable)</t>
    </r>
  </si>
  <si>
    <t>Holiday Gift Classic Wreath</t>
  </si>
  <si>
    <t>Holiday Gift Victorian Wreath</t>
  </si>
  <si>
    <t>Holiday Gift Wintergreen Wreath</t>
  </si>
  <si>
    <t>Items Sold</t>
  </si>
  <si>
    <t>We are more than happy to answer any questions!  Please call (800) 446-4229 with any questions.</t>
  </si>
  <si>
    <t xml:space="preserve">
Fundraising 
Results</t>
  </si>
  <si>
    <t xml:space="preserve">
(Next 
Column)</t>
  </si>
  <si>
    <t>Case Quanities To Order</t>
  </si>
  <si>
    <t>Members' Names</t>
  </si>
  <si>
    <t>3.  Track Progress towards your Fundraising Goals with the Bar Charts included in this tool (see tabs below).  These are a great motivational tools for your members.</t>
  </si>
  <si>
    <t>25" Classic Wreath</t>
  </si>
  <si>
    <t>25" Victorian Wreath</t>
  </si>
  <si>
    <t>28" Classic Wreath</t>
  </si>
  <si>
    <t>28" Victorian Wreath</t>
  </si>
  <si>
    <t>36" Classic Wreath</t>
  </si>
  <si>
    <t>36" Victorian Vreath</t>
  </si>
  <si>
    <t>48" Classic Wreath</t>
  </si>
  <si>
    <t>60" Classic Wreath</t>
  </si>
  <si>
    <t>Classic                          Spray</t>
  </si>
  <si>
    <t>Victorian Spray</t>
  </si>
  <si>
    <t>Cranberry Splash Spray</t>
  </si>
  <si>
    <t>25' Garlands</t>
  </si>
  <si>
    <t>50'  Garlands</t>
  </si>
  <si>
    <t>EZ Hanger</t>
  </si>
  <si>
    <t>LED Light Sets</t>
  </si>
  <si>
    <t>Decorator Bags</t>
  </si>
  <si>
    <t>Ttl Costs</t>
  </si>
  <si>
    <t>Ttl Sales</t>
  </si>
  <si>
    <t>PROFIT</t>
  </si>
  <si>
    <t>Holiday Gift Cranberry Splash Wreath</t>
  </si>
  <si>
    <t>25" Cranberry Splash Wreath</t>
  </si>
  <si>
    <t>28" Cranberry Splash Wreath</t>
  </si>
  <si>
    <t>36" Cranberry Splash Wreath</t>
  </si>
  <si>
    <t>Fundraiser Summary</t>
  </si>
  <si>
    <t>Candlelit Center - piece</t>
  </si>
  <si>
    <t>Holiday Gift Candlelit Center-   piece</t>
  </si>
  <si>
    <r>
      <t>HOW TO USE YOUR FUNDRAISING TALLY SHEET:</t>
    </r>
    <r>
      <rPr>
        <b/>
        <sz val="20"/>
        <rFont val="Arial"/>
        <family val="2"/>
      </rPr>
      <t xml:space="preserve">  </t>
    </r>
  </si>
  <si>
    <t>NOTE #2: If using this sheet as a basis for filling out your FINAL ORDER FORM, use Line #37 which has the case quantities needed for ordering. All items Traditional Program Products need to be ordered in Case quantities.</t>
  </si>
  <si>
    <t>2. Enter your Profit $$ Sales Goal (Cell 2C)</t>
  </si>
  <si>
    <t>3. Enter the # of members selling (Cell 3C)</t>
  </si>
  <si>
    <t>4. Enter your Selling Prices (Line 9)</t>
  </si>
  <si>
    <t>5. Enter the Shipping Costs for your zone (if applicable) (Line 39)</t>
  </si>
  <si>
    <t>6. Enter your Greenzit costs (if applicable) - (Line 40)</t>
  </si>
  <si>
    <t>1.  This is an excellent tool for managing and tracking your Group's progress towards its 2016 Fundraising Goal!</t>
  </si>
  <si>
    <t>NOTE: As you know, all Traditional Program Products need to be ordered in case quantities, the values in Row #37.</t>
  </si>
  <si>
    <t xml:space="preserve">          In some cases, this quantity will be more than your members have 'pre-sold'. Over all the decades thousands of groups have been using our</t>
  </si>
  <si>
    <t xml:space="preserve">          Tradtitional Program, few have had any problem selling these additional items. This is due to the likelyhood that your customers will request</t>
  </si>
  <si>
    <t xml:space="preserve">          to purchase more items than they have pre-ordered. In most cases, our customers wish they had ordered more cases than they origonally requested.</t>
  </si>
  <si>
    <t xml:space="preserve">          If you still have a few items left over, brainstorm with your membes to request a 'sale event' at church, school or local business that can use them as gifts.</t>
  </si>
  <si>
    <t xml:space="preserve">Average </t>
  </si>
  <si>
    <t>Sale per Member</t>
  </si>
  <si>
    <t>Total Units sold</t>
  </si>
  <si>
    <t>NOTE: Please input values in pink cells with values that correspond to your organizations costs &amp; Prices. Do not delete any rows or columns, this will render your formulas inneffective.</t>
  </si>
  <si>
    <t>Holiday Gift Table Top Christmas Tree</t>
  </si>
  <si>
    <t>Holiday Gift      Live Christmas Tree</t>
  </si>
  <si>
    <t>25" Wintergreen Wreath</t>
  </si>
  <si>
    <t>28" Wintergreen Wreath</t>
  </si>
  <si>
    <t>36" Wintergreen Wreath</t>
  </si>
  <si>
    <t>Wintergreen  Spray</t>
  </si>
  <si>
    <t>Table Top Christmas Tree</t>
  </si>
  <si>
    <t>2018 Fundraising Tally Spreadsheet</t>
  </si>
  <si>
    <t>My Group's 2018 Fundraising Goals:</t>
  </si>
  <si>
    <t>Instructions for using the 2018 Fundraising Tally Spreadsheet</t>
  </si>
  <si>
    <t>Clear the white area with the order numbers &amp; the members names in the 2018 Fundraising Spreadsheet (see tabs below)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</si>
</sst>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9"/>
      <name val="Arial"/>
      <family val="2"/>
    </font>
    <font>
      <b/>
      <u val="single"/>
      <sz val="20"/>
      <name val="Arial"/>
      <family val="2"/>
    </font>
    <font>
      <i/>
      <sz val="14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7.75"/>
      <name val="Arial"/>
      <family val="2"/>
    </font>
    <font>
      <b/>
      <sz val="7.75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b/>
      <sz val="54"/>
      <color indexed="10"/>
      <name val="Arial"/>
      <family val="2"/>
    </font>
    <font>
      <sz val="11"/>
      <name val="Calibri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6"/>
      <name val="Arial"/>
      <family val="2"/>
    </font>
    <font>
      <sz val="10"/>
      <color indexed="8"/>
      <name val="Calibri"/>
      <family val="0"/>
    </font>
    <font>
      <b/>
      <i/>
      <sz val="25"/>
      <color indexed="8"/>
      <name val="Calibri"/>
      <family val="0"/>
    </font>
    <font>
      <sz val="13.8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8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 style="double"/>
    </border>
    <border>
      <left style="medium"/>
      <right/>
      <top style="thin"/>
      <bottom style="thin"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medium"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48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Continuous"/>
    </xf>
    <xf numFmtId="44" fontId="2" fillId="33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Continuous"/>
    </xf>
    <xf numFmtId="0" fontId="0" fillId="34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Continuous"/>
    </xf>
    <xf numFmtId="44" fontId="0" fillId="0" borderId="0" xfId="44" applyBorder="1" applyAlignment="1">
      <alignment/>
    </xf>
    <xf numFmtId="0" fontId="2" fillId="35" borderId="11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12" xfId="0" applyFont="1" applyFill="1" applyBorder="1" applyAlignment="1">
      <alignment/>
    </xf>
    <xf numFmtId="44" fontId="5" fillId="35" borderId="13" xfId="44" applyFont="1" applyFill="1" applyBorder="1" applyAlignment="1">
      <alignment/>
    </xf>
    <xf numFmtId="44" fontId="5" fillId="35" borderId="14" xfId="44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37" fontId="0" fillId="34" borderId="15" xfId="0" applyNumberFormat="1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0" fillId="35" borderId="16" xfId="0" applyFill="1" applyBorder="1" applyAlignment="1">
      <alignment horizontal="center" wrapText="1"/>
    </xf>
    <xf numFmtId="0" fontId="8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7" fontId="0" fillId="34" borderId="14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1" fillId="0" borderId="0" xfId="0" applyFont="1" applyBorder="1" applyAlignment="1">
      <alignment/>
    </xf>
    <xf numFmtId="0" fontId="8" fillId="0" borderId="17" xfId="0" applyFont="1" applyFill="1" applyBorder="1" applyAlignment="1">
      <alignment horizontal="left"/>
    </xf>
    <xf numFmtId="0" fontId="6" fillId="37" borderId="18" xfId="0" applyFont="1" applyFill="1" applyBorder="1" applyAlignment="1">
      <alignment horizontal="centerContinuous"/>
    </xf>
    <xf numFmtId="0" fontId="2" fillId="37" borderId="18" xfId="0" applyFont="1" applyFill="1" applyBorder="1" applyAlignment="1">
      <alignment horizontal="centerContinuous"/>
    </xf>
    <xf numFmtId="0" fontId="2" fillId="37" borderId="19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0" fillId="35" borderId="0" xfId="0" applyFill="1" applyBorder="1" applyAlignment="1">
      <alignment/>
    </xf>
    <xf numFmtId="44" fontId="0" fillId="35" borderId="0" xfId="44" applyFill="1" applyBorder="1" applyAlignment="1">
      <alignment/>
    </xf>
    <xf numFmtId="44" fontId="0" fillId="35" borderId="20" xfId="44" applyFill="1" applyBorder="1" applyAlignment="1">
      <alignment/>
    </xf>
    <xf numFmtId="0" fontId="7" fillId="35" borderId="21" xfId="0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44" fontId="2" fillId="0" borderId="0" xfId="44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8" fillId="36" borderId="21" xfId="0" applyFont="1" applyFill="1" applyBorder="1" applyAlignment="1">
      <alignment/>
    </xf>
    <xf numFmtId="0" fontId="10" fillId="35" borderId="26" xfId="0" applyFont="1" applyFill="1" applyBorder="1" applyAlignment="1">
      <alignment/>
    </xf>
    <xf numFmtId="0" fontId="10" fillId="36" borderId="26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2" fillId="35" borderId="22" xfId="0" applyFont="1" applyFill="1" applyBorder="1" applyAlignment="1">
      <alignment/>
    </xf>
    <xf numFmtId="0" fontId="12" fillId="36" borderId="0" xfId="0" applyFont="1" applyFill="1" applyBorder="1" applyAlignment="1">
      <alignment/>
    </xf>
    <xf numFmtId="44" fontId="0" fillId="34" borderId="27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34" borderId="10" xfId="0" applyFont="1" applyFill="1" applyBorder="1" applyAlignment="1">
      <alignment horizontal="center" wrapText="1"/>
    </xf>
    <xf numFmtId="0" fontId="14" fillId="34" borderId="0" xfId="0" applyFont="1" applyFill="1" applyBorder="1" applyAlignment="1">
      <alignment horizontal="center" wrapText="1"/>
    </xf>
    <xf numFmtId="0" fontId="1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34" borderId="28" xfId="0" applyFont="1" applyFill="1" applyBorder="1" applyAlignment="1">
      <alignment/>
    </xf>
    <xf numFmtId="0" fontId="14" fillId="36" borderId="11" xfId="0" applyFont="1" applyFill="1" applyBorder="1" applyAlignment="1">
      <alignment/>
    </xf>
    <xf numFmtId="44" fontId="15" fillId="36" borderId="29" xfId="44" applyFont="1" applyFill="1" applyBorder="1" applyAlignment="1">
      <alignment horizontal="centerContinuous"/>
    </xf>
    <xf numFmtId="0" fontId="4" fillId="35" borderId="3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31" xfId="0" applyFont="1" applyFill="1" applyBorder="1" applyAlignment="1">
      <alignment horizontal="centerContinuous"/>
    </xf>
    <xf numFmtId="0" fontId="9" fillId="0" borderId="31" xfId="0" applyFont="1" applyFill="1" applyBorder="1" applyAlignment="1">
      <alignment horizontal="center" wrapText="1"/>
    </xf>
    <xf numFmtId="1" fontId="9" fillId="0" borderId="12" xfId="0" applyNumberFormat="1" applyFont="1" applyFill="1" applyBorder="1" applyAlignment="1">
      <alignment horizontal="centerContinuous"/>
    </xf>
    <xf numFmtId="0" fontId="9" fillId="34" borderId="0" xfId="0" applyFont="1" applyFill="1" applyBorder="1" applyAlignment="1">
      <alignment horizontal="center" vertical="justify"/>
    </xf>
    <xf numFmtId="0" fontId="4" fillId="35" borderId="17" xfId="0" applyFont="1" applyFill="1" applyBorder="1" applyAlignment="1">
      <alignment horizontal="center" wrapText="1"/>
    </xf>
    <xf numFmtId="0" fontId="9" fillId="35" borderId="3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9" fillId="0" borderId="30" xfId="0" applyFont="1" applyFill="1" applyBorder="1" applyAlignment="1">
      <alignment horizontal="centerContinuous"/>
    </xf>
    <xf numFmtId="0" fontId="9" fillId="0" borderId="30" xfId="0" applyFont="1" applyFill="1" applyBorder="1" applyAlignment="1">
      <alignment horizontal="center" wrapText="1"/>
    </xf>
    <xf numFmtId="1" fontId="9" fillId="0" borderId="32" xfId="0" applyNumberFormat="1" applyFont="1" applyFill="1" applyBorder="1" applyAlignment="1">
      <alignment horizontal="centerContinuous"/>
    </xf>
    <xf numFmtId="0" fontId="2" fillId="38" borderId="18" xfId="0" applyFont="1" applyFill="1" applyBorder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18" fillId="0" borderId="0" xfId="0" applyFont="1" applyFill="1" applyBorder="1" applyAlignment="1">
      <alignment/>
    </xf>
    <xf numFmtId="7" fontId="3" fillId="0" borderId="0" xfId="0" applyNumberFormat="1" applyFont="1" applyAlignment="1">
      <alignment/>
    </xf>
    <xf numFmtId="7" fontId="9" fillId="0" borderId="0" xfId="0" applyNumberFormat="1" applyFont="1" applyAlignment="1">
      <alignment/>
    </xf>
    <xf numFmtId="7" fontId="0" fillId="34" borderId="33" xfId="0" applyNumberFormat="1" applyFont="1" applyFill="1" applyBorder="1" applyAlignment="1">
      <alignment horizontal="center"/>
    </xf>
    <xf numFmtId="7" fontId="14" fillId="34" borderId="34" xfId="0" applyNumberFormat="1" applyFont="1" applyFill="1" applyBorder="1" applyAlignment="1">
      <alignment horizontal="center" vertical="justify"/>
    </xf>
    <xf numFmtId="7" fontId="0" fillId="34" borderId="34" xfId="0" applyNumberFormat="1" applyFont="1" applyFill="1" applyBorder="1" applyAlignment="1">
      <alignment horizontal="center"/>
    </xf>
    <xf numFmtId="7" fontId="0" fillId="33" borderId="15" xfId="0" applyNumberFormat="1" applyFill="1" applyBorder="1" applyAlignment="1">
      <alignment/>
    </xf>
    <xf numFmtId="7" fontId="0" fillId="34" borderId="35" xfId="0" applyNumberFormat="1" applyFill="1" applyBorder="1" applyAlignment="1">
      <alignment/>
    </xf>
    <xf numFmtId="7" fontId="0" fillId="34" borderId="36" xfId="0" applyNumberFormat="1" applyFill="1" applyBorder="1" applyAlignment="1">
      <alignment/>
    </xf>
    <xf numFmtId="7" fontId="4" fillId="0" borderId="0" xfId="0" applyNumberFormat="1" applyFont="1" applyAlignment="1">
      <alignment/>
    </xf>
    <xf numFmtId="7" fontId="0" fillId="0" borderId="0" xfId="0" applyNumberFormat="1" applyAlignment="1">
      <alignment/>
    </xf>
    <xf numFmtId="7" fontId="2" fillId="0" borderId="0" xfId="0" applyNumberFormat="1" applyFont="1" applyAlignment="1">
      <alignment/>
    </xf>
    <xf numFmtId="7" fontId="14" fillId="0" borderId="0" xfId="0" applyNumberFormat="1" applyFont="1" applyAlignment="1">
      <alignment/>
    </xf>
    <xf numFmtId="0" fontId="14" fillId="0" borderId="32" xfId="0" applyFont="1" applyFill="1" applyBorder="1" applyAlignment="1">
      <alignment/>
    </xf>
    <xf numFmtId="37" fontId="0" fillId="33" borderId="14" xfId="44" applyNumberFormat="1" applyFont="1" applyFill="1" applyBorder="1" applyAlignment="1">
      <alignment horizontal="centerContinuous"/>
    </xf>
    <xf numFmtId="37" fontId="0" fillId="33" borderId="34" xfId="44" applyNumberFormat="1" applyFont="1" applyFill="1" applyBorder="1" applyAlignment="1">
      <alignment horizontal="centerContinuous"/>
    </xf>
    <xf numFmtId="37" fontId="0" fillId="33" borderId="0" xfId="44" applyNumberFormat="1" applyFont="1" applyFill="1" applyBorder="1" applyAlignment="1">
      <alignment horizontal="centerContinuous"/>
    </xf>
    <xf numFmtId="37" fontId="0" fillId="0" borderId="37" xfId="44" applyNumberFormat="1" applyFont="1" applyBorder="1" applyAlignment="1">
      <alignment/>
    </xf>
    <xf numFmtId="37" fontId="0" fillId="0" borderId="14" xfId="44" applyNumberFormat="1" applyFont="1" applyBorder="1" applyAlignment="1">
      <alignment/>
    </xf>
    <xf numFmtId="37" fontId="0" fillId="0" borderId="38" xfId="44" applyNumberFormat="1" applyFont="1" applyBorder="1" applyAlignment="1">
      <alignment/>
    </xf>
    <xf numFmtId="37" fontId="0" fillId="0" borderId="13" xfId="44" applyNumberFormat="1" applyFont="1" applyBorder="1" applyAlignment="1">
      <alignment/>
    </xf>
    <xf numFmtId="37" fontId="0" fillId="37" borderId="30" xfId="44" applyNumberFormat="1" applyFont="1" applyFill="1" applyBorder="1" applyAlignment="1">
      <alignment/>
    </xf>
    <xf numFmtId="44" fontId="5" fillId="39" borderId="14" xfId="44" applyFont="1" applyFill="1" applyBorder="1" applyAlignment="1">
      <alignment/>
    </xf>
    <xf numFmtId="44" fontId="5" fillId="39" borderId="35" xfId="44" applyFont="1" applyFill="1" applyBorder="1" applyAlignment="1">
      <alignment/>
    </xf>
    <xf numFmtId="44" fontId="5" fillId="39" borderId="37" xfId="44" applyFont="1" applyFill="1" applyBorder="1" applyAlignment="1">
      <alignment/>
    </xf>
    <xf numFmtId="0" fontId="5" fillId="39" borderId="14" xfId="0" applyFont="1" applyFill="1" applyBorder="1" applyAlignment="1">
      <alignment/>
    </xf>
    <xf numFmtId="0" fontId="5" fillId="39" borderId="37" xfId="0" applyFont="1" applyFill="1" applyBorder="1" applyAlignment="1">
      <alignment/>
    </xf>
    <xf numFmtId="44" fontId="0" fillId="0" borderId="0" xfId="44" applyFont="1" applyBorder="1" applyAlignment="1">
      <alignment/>
    </xf>
    <xf numFmtId="0" fontId="9" fillId="34" borderId="39" xfId="0" applyFont="1" applyFill="1" applyBorder="1" applyAlignment="1">
      <alignment horizontal="center" vertical="justify" wrapText="1"/>
    </xf>
    <xf numFmtId="44" fontId="0" fillId="34" borderId="0" xfId="0" applyNumberFormat="1" applyFont="1" applyFill="1" applyBorder="1" applyAlignment="1">
      <alignment/>
    </xf>
    <xf numFmtId="37" fontId="0" fillId="34" borderId="0" xfId="0" applyNumberFormat="1" applyFont="1" applyFill="1" applyBorder="1" applyAlignment="1">
      <alignment/>
    </xf>
    <xf numFmtId="7" fontId="0" fillId="34" borderId="0" xfId="0" applyNumberFormat="1" applyFill="1" applyBorder="1" applyAlignment="1">
      <alignment/>
    </xf>
    <xf numFmtId="0" fontId="2" fillId="37" borderId="40" xfId="0" applyFont="1" applyFill="1" applyBorder="1" applyAlignment="1">
      <alignment/>
    </xf>
    <xf numFmtId="0" fontId="4" fillId="36" borderId="41" xfId="0" applyFont="1" applyFill="1" applyBorder="1" applyAlignment="1">
      <alignment/>
    </xf>
    <xf numFmtId="37" fontId="0" fillId="40" borderId="14" xfId="44" applyNumberFormat="1" applyFont="1" applyFill="1" applyBorder="1" applyAlignment="1">
      <alignment/>
    </xf>
    <xf numFmtId="37" fontId="0" fillId="40" borderId="27" xfId="44" applyNumberFormat="1" applyFont="1" applyFill="1" applyBorder="1" applyAlignment="1">
      <alignment/>
    </xf>
    <xf numFmtId="0" fontId="0" fillId="35" borderId="17" xfId="0" applyFill="1" applyBorder="1" applyAlignment="1">
      <alignment horizontal="center" wrapText="1"/>
    </xf>
    <xf numFmtId="0" fontId="6" fillId="35" borderId="42" xfId="0" applyFont="1" applyFill="1" applyBorder="1" applyAlignment="1">
      <alignment horizontal="right"/>
    </xf>
    <xf numFmtId="0" fontId="5" fillId="35" borderId="36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7" fillId="38" borderId="43" xfId="0" applyFont="1" applyFill="1" applyBorder="1" applyAlignment="1">
      <alignment horizontal="centerContinuous"/>
    </xf>
    <xf numFmtId="0" fontId="11" fillId="41" borderId="17" xfId="0" applyFont="1" applyFill="1" applyBorder="1" applyAlignment="1">
      <alignment/>
    </xf>
    <xf numFmtId="0" fontId="9" fillId="41" borderId="44" xfId="0" applyFont="1" applyFill="1" applyBorder="1" applyAlignment="1">
      <alignment/>
    </xf>
    <xf numFmtId="0" fontId="9" fillId="41" borderId="45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1" fontId="9" fillId="35" borderId="14" xfId="0" applyNumberFormat="1" applyFont="1" applyFill="1" applyBorder="1" applyAlignment="1">
      <alignment horizontal="centerContinuous"/>
    </xf>
    <xf numFmtId="44" fontId="4" fillId="36" borderId="46" xfId="46" applyFont="1" applyFill="1" applyBorder="1" applyAlignment="1" applyProtection="1">
      <alignment/>
      <protection locked="0"/>
    </xf>
    <xf numFmtId="44" fontId="4" fillId="36" borderId="47" xfId="46" applyFont="1" applyFill="1" applyBorder="1" applyAlignment="1" applyProtection="1">
      <alignment/>
      <protection locked="0"/>
    </xf>
    <xf numFmtId="44" fontId="4" fillId="36" borderId="25" xfId="46" applyFont="1" applyFill="1" applyBorder="1" applyAlignment="1" applyProtection="1">
      <alignment/>
      <protection locked="0"/>
    </xf>
    <xf numFmtId="44" fontId="4" fillId="36" borderId="48" xfId="46" applyFont="1" applyFill="1" applyBorder="1" applyAlignment="1" applyProtection="1">
      <alignment/>
      <protection locked="0"/>
    </xf>
    <xf numFmtId="44" fontId="4" fillId="36" borderId="0" xfId="46" applyFont="1" applyFill="1" applyBorder="1" applyAlignment="1" applyProtection="1">
      <alignment/>
      <protection locked="0"/>
    </xf>
    <xf numFmtId="0" fontId="15" fillId="36" borderId="49" xfId="0" applyFont="1" applyFill="1" applyBorder="1" applyAlignment="1">
      <alignment horizontal="centerContinuous"/>
    </xf>
    <xf numFmtId="0" fontId="14" fillId="38" borderId="13" xfId="58" applyFont="1" applyFill="1" applyBorder="1" applyAlignment="1">
      <alignment horizontal="center" vertical="justify"/>
      <protection/>
    </xf>
    <xf numFmtId="0" fontId="14" fillId="38" borderId="14" xfId="58" applyFont="1" applyFill="1" applyBorder="1" applyAlignment="1">
      <alignment horizontal="center" vertical="justify"/>
      <protection/>
    </xf>
    <xf numFmtId="0" fontId="14" fillId="37" borderId="14" xfId="58" applyFont="1" applyFill="1" applyBorder="1" applyAlignment="1">
      <alignment horizontal="center" wrapText="1"/>
      <protection/>
    </xf>
    <xf numFmtId="0" fontId="14" fillId="37" borderId="37" xfId="58" applyFont="1" applyFill="1" applyBorder="1" applyAlignment="1">
      <alignment horizontal="center" wrapText="1"/>
      <protection/>
    </xf>
    <xf numFmtId="44" fontId="12" fillId="36" borderId="19" xfId="46" applyFont="1" applyFill="1" applyBorder="1" applyAlignment="1">
      <alignment/>
    </xf>
    <xf numFmtId="44" fontId="12" fillId="36" borderId="32" xfId="46" applyFont="1" applyFill="1" applyBorder="1" applyAlignment="1">
      <alignment/>
    </xf>
    <xf numFmtId="44" fontId="15" fillId="38" borderId="50" xfId="44" applyFont="1" applyFill="1" applyBorder="1" applyAlignment="1">
      <alignment horizontal="centerContinuous"/>
    </xf>
    <xf numFmtId="44" fontId="15" fillId="38" borderId="31" xfId="46" applyFont="1" applyFill="1" applyBorder="1" applyAlignment="1">
      <alignment horizontal="centerContinuous"/>
    </xf>
    <xf numFmtId="0" fontId="48" fillId="38" borderId="12" xfId="58" applyFill="1" applyBorder="1" applyAlignment="1">
      <alignment horizontal="centerContinuous"/>
      <protection/>
    </xf>
    <xf numFmtId="44" fontId="6" fillId="38" borderId="30" xfId="46" applyFont="1" applyFill="1" applyBorder="1" applyAlignment="1">
      <alignment horizontal="centerContinuous"/>
    </xf>
    <xf numFmtId="0" fontId="48" fillId="38" borderId="32" xfId="58" applyFill="1" applyBorder="1" applyAlignment="1">
      <alignment horizontal="centerContinuous"/>
      <protection/>
    </xf>
    <xf numFmtId="0" fontId="7" fillId="37" borderId="18" xfId="0" applyFont="1" applyFill="1" applyBorder="1" applyAlignment="1">
      <alignment horizontal="centerContinuous"/>
    </xf>
    <xf numFmtId="0" fontId="14" fillId="38" borderId="51" xfId="58" applyFont="1" applyFill="1" applyBorder="1" applyAlignment="1">
      <alignment horizontal="center" vertical="justify"/>
      <protection/>
    </xf>
    <xf numFmtId="37" fontId="5" fillId="33" borderId="51" xfId="44" applyNumberFormat="1" applyFont="1" applyFill="1" applyBorder="1" applyAlignment="1">
      <alignment horizontal="centerContinuous"/>
    </xf>
    <xf numFmtId="37" fontId="0" fillId="0" borderId="51" xfId="44" applyNumberFormat="1" applyFont="1" applyBorder="1" applyAlignment="1">
      <alignment/>
    </xf>
    <xf numFmtId="1" fontId="9" fillId="34" borderId="12" xfId="0" applyNumberFormat="1" applyFont="1" applyFill="1" applyBorder="1" applyAlignment="1">
      <alignment/>
    </xf>
    <xf numFmtId="0" fontId="2" fillId="38" borderId="43" xfId="0" applyFont="1" applyFill="1" applyBorder="1" applyAlignment="1">
      <alignment horizontal="centerContinuous"/>
    </xf>
    <xf numFmtId="0" fontId="0" fillId="34" borderId="52" xfId="0" applyFont="1" applyFill="1" applyBorder="1" applyAlignment="1">
      <alignment horizontal="center"/>
    </xf>
    <xf numFmtId="0" fontId="2" fillId="34" borderId="49" xfId="0" applyFont="1" applyFill="1" applyBorder="1" applyAlignment="1">
      <alignment horizontal="center"/>
    </xf>
    <xf numFmtId="37" fontId="0" fillId="33" borderId="13" xfId="44" applyNumberFormat="1" applyFont="1" applyFill="1" applyBorder="1" applyAlignment="1">
      <alignment horizontal="centerContinuous"/>
    </xf>
    <xf numFmtId="0" fontId="6" fillId="37" borderId="53" xfId="0" applyFont="1" applyFill="1" applyBorder="1" applyAlignment="1">
      <alignment horizontal="centerContinuous"/>
    </xf>
    <xf numFmtId="0" fontId="2" fillId="38" borderId="54" xfId="0" applyFont="1" applyFill="1" applyBorder="1" applyAlignment="1">
      <alignment horizontal="centerContinuous"/>
    </xf>
    <xf numFmtId="37" fontId="0" fillId="0" borderId="14" xfId="46" applyNumberFormat="1" applyFont="1" applyBorder="1" applyAlignment="1">
      <alignment/>
    </xf>
    <xf numFmtId="37" fontId="0" fillId="0" borderId="37" xfId="46" applyNumberFormat="1" applyFont="1" applyBorder="1" applyAlignment="1">
      <alignment/>
    </xf>
    <xf numFmtId="37" fontId="0" fillId="0" borderId="38" xfId="46" applyNumberFormat="1" applyFont="1" applyBorder="1" applyAlignment="1">
      <alignment/>
    </xf>
    <xf numFmtId="37" fontId="0" fillId="0" borderId="37" xfId="46" applyNumberFormat="1" applyFont="1" applyBorder="1" applyAlignment="1">
      <alignment/>
    </xf>
    <xf numFmtId="37" fontId="0" fillId="0" borderId="14" xfId="46" applyNumberFormat="1" applyFont="1" applyBorder="1" applyAlignment="1">
      <alignment/>
    </xf>
    <xf numFmtId="37" fontId="0" fillId="0" borderId="38" xfId="46" applyNumberFormat="1" applyFont="1" applyBorder="1" applyAlignment="1">
      <alignment/>
    </xf>
    <xf numFmtId="37" fontId="0" fillId="0" borderId="27" xfId="46" applyNumberFormat="1" applyFont="1" applyBorder="1" applyAlignment="1">
      <alignment/>
    </xf>
    <xf numFmtId="37" fontId="0" fillId="0" borderId="13" xfId="46" applyNumberFormat="1" applyFont="1" applyBorder="1" applyAlignment="1">
      <alignment/>
    </xf>
    <xf numFmtId="0" fontId="21" fillId="0" borderId="0" xfId="0" applyFont="1" applyFill="1" applyBorder="1" applyAlignment="1">
      <alignment/>
    </xf>
    <xf numFmtId="37" fontId="0" fillId="0" borderId="13" xfId="44" applyNumberFormat="1" applyBorder="1" applyAlignment="1">
      <alignment/>
    </xf>
    <xf numFmtId="37" fontId="0" fillId="0" borderId="14" xfId="44" applyNumberFormat="1" applyBorder="1" applyAlignment="1">
      <alignment/>
    </xf>
    <xf numFmtId="37" fontId="0" fillId="0" borderId="14" xfId="44" applyNumberFormat="1" applyFont="1" applyBorder="1" applyAlignment="1">
      <alignment/>
    </xf>
    <xf numFmtId="44" fontId="2" fillId="35" borderId="13" xfId="46" applyFont="1" applyFill="1" applyBorder="1" applyAlignment="1">
      <alignment/>
    </xf>
    <xf numFmtId="44" fontId="2" fillId="35" borderId="14" xfId="46" applyFont="1" applyFill="1" applyBorder="1" applyAlignment="1">
      <alignment/>
    </xf>
    <xf numFmtId="44" fontId="2" fillId="0" borderId="14" xfId="46" applyFont="1" applyFill="1" applyBorder="1" applyAlignment="1">
      <alignment/>
    </xf>
    <xf numFmtId="44" fontId="2" fillId="34" borderId="55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44" fontId="5" fillId="36" borderId="30" xfId="44" applyFont="1" applyFill="1" applyBorder="1" applyAlignment="1">
      <alignment horizontal="centerContinuous"/>
    </xf>
    <xf numFmtId="44" fontId="5" fillId="38" borderId="56" xfId="44" applyFont="1" applyFill="1" applyBorder="1" applyAlignment="1">
      <alignment horizontal="centerContinuous"/>
    </xf>
    <xf numFmtId="44" fontId="22" fillId="36" borderId="13" xfId="0" applyNumberFormat="1" applyFont="1" applyFill="1" applyBorder="1" applyAlignment="1">
      <alignment/>
    </xf>
    <xf numFmtId="44" fontId="22" fillId="36" borderId="14" xfId="0" applyNumberFormat="1" applyFont="1" applyFill="1" applyBorder="1" applyAlignment="1">
      <alignment/>
    </xf>
    <xf numFmtId="44" fontId="22" fillId="36" borderId="37" xfId="0" applyNumberFormat="1" applyFont="1" applyFill="1" applyBorder="1" applyAlignment="1">
      <alignment/>
    </xf>
    <xf numFmtId="44" fontId="22" fillId="36" borderId="14" xfId="44" applyFont="1" applyFill="1" applyBorder="1" applyAlignment="1">
      <alignment/>
    </xf>
    <xf numFmtId="44" fontId="22" fillId="36" borderId="37" xfId="44" applyFont="1" applyFill="1" applyBorder="1" applyAlignment="1">
      <alignment/>
    </xf>
    <xf numFmtId="44" fontId="22" fillId="34" borderId="57" xfId="44" applyFont="1" applyFill="1" applyBorder="1" applyAlignment="1">
      <alignment/>
    </xf>
    <xf numFmtId="44" fontId="22" fillId="34" borderId="58" xfId="44" applyFont="1" applyFill="1" applyBorder="1" applyAlignment="1">
      <alignment/>
    </xf>
    <xf numFmtId="44" fontId="22" fillId="34" borderId="59" xfId="44" applyFont="1" applyFill="1" applyBorder="1" applyAlignment="1">
      <alignment/>
    </xf>
    <xf numFmtId="44" fontId="14" fillId="0" borderId="0" xfId="0" applyNumberFormat="1" applyFont="1" applyAlignment="1">
      <alignment/>
    </xf>
    <xf numFmtId="0" fontId="67" fillId="0" borderId="0" xfId="0" applyFont="1" applyFill="1" applyBorder="1" applyAlignment="1">
      <alignment/>
    </xf>
    <xf numFmtId="42" fontId="9" fillId="34" borderId="6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 horizontal="centerContinuous"/>
    </xf>
    <xf numFmtId="164" fontId="9" fillId="35" borderId="47" xfId="0" applyNumberFormat="1" applyFont="1" applyFill="1" applyBorder="1" applyAlignment="1">
      <alignment horizontal="centerContinuous"/>
    </xf>
    <xf numFmtId="0" fontId="9" fillId="34" borderId="23" xfId="0" applyFont="1" applyFill="1" applyBorder="1" applyAlignment="1">
      <alignment/>
    </xf>
    <xf numFmtId="0" fontId="8" fillId="0" borderId="61" xfId="0" applyFont="1" applyFill="1" applyBorder="1" applyAlignment="1">
      <alignment horizontal="left"/>
    </xf>
    <xf numFmtId="0" fontId="8" fillId="0" borderId="62" xfId="0" applyFont="1" applyFill="1" applyBorder="1" applyAlignment="1">
      <alignment horizontal="left"/>
    </xf>
    <xf numFmtId="0" fontId="8" fillId="0" borderId="63" xfId="0" applyFont="1" applyFill="1" applyBorder="1" applyAlignment="1">
      <alignment horizontal="left"/>
    </xf>
    <xf numFmtId="0" fontId="8" fillId="0" borderId="44" xfId="0" applyFont="1" applyFill="1" applyBorder="1" applyAlignment="1">
      <alignment horizontal="left"/>
    </xf>
    <xf numFmtId="0" fontId="8" fillId="0" borderId="45" xfId="0" applyFont="1" applyFill="1" applyBorder="1" applyAlignment="1">
      <alignment horizontal="left"/>
    </xf>
    <xf numFmtId="37" fontId="0" fillId="0" borderId="37" xfId="44" applyNumberFormat="1" applyBorder="1" applyAlignment="1">
      <alignment/>
    </xf>
    <xf numFmtId="44" fontId="22" fillId="36" borderId="51" xfId="0" applyNumberFormat="1" applyFont="1" applyFill="1" applyBorder="1" applyAlignment="1">
      <alignment/>
    </xf>
    <xf numFmtId="44" fontId="22" fillId="36" borderId="35" xfId="0" applyNumberFormat="1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4" xfId="0" applyFill="1" applyBorder="1" applyAlignment="1">
      <alignment/>
    </xf>
    <xf numFmtId="0" fontId="7" fillId="35" borderId="25" xfId="0" applyFont="1" applyFill="1" applyBorder="1" applyAlignment="1">
      <alignment/>
    </xf>
    <xf numFmtId="0" fontId="0" fillId="0" borderId="0" xfId="0" applyFont="1" applyAlignment="1">
      <alignment/>
    </xf>
    <xf numFmtId="0" fontId="2" fillId="17" borderId="61" xfId="0" applyFont="1" applyFill="1" applyBorder="1" applyAlignment="1">
      <alignment/>
    </xf>
    <xf numFmtId="0" fontId="19" fillId="17" borderId="62" xfId="0" applyFont="1" applyFill="1" applyBorder="1" applyAlignment="1">
      <alignment/>
    </xf>
    <xf numFmtId="37" fontId="0" fillId="17" borderId="62" xfId="44" applyNumberFormat="1" applyFont="1" applyFill="1" applyBorder="1" applyAlignment="1">
      <alignment/>
    </xf>
    <xf numFmtId="44" fontId="9" fillId="36" borderId="56" xfId="44" applyFont="1" applyFill="1" applyBorder="1" applyAlignment="1">
      <alignment horizontal="centerContinuous"/>
    </xf>
    <xf numFmtId="0" fontId="9" fillId="34" borderId="31" xfId="0" applyFont="1" applyFill="1" applyBorder="1" applyAlignment="1">
      <alignment horizontal="center" vertical="justify" wrapText="1"/>
    </xf>
    <xf numFmtId="0" fontId="9" fillId="34" borderId="64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34" borderId="37" xfId="0" applyFont="1" applyFill="1" applyBorder="1" applyAlignment="1">
      <alignment horizontal="center" vertical="justify"/>
    </xf>
    <xf numFmtId="0" fontId="9" fillId="34" borderId="26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3"/>
      <c:rotY val="20"/>
      <c:depthPercent val="100"/>
      <c:rAngAx val="1"/>
    </c:view3D>
    <c:plotArea>
      <c:layout>
        <c:manualLayout>
          <c:xMode val="edge"/>
          <c:yMode val="edge"/>
          <c:x val="0.01"/>
          <c:y val="0.01225"/>
          <c:w val="0.80825"/>
          <c:h val="0.97375"/>
        </c:manualLayout>
      </c:layout>
      <c:bar3DChart>
        <c:barDir val="col"/>
        <c:grouping val="clustered"/>
        <c:varyColors val="0"/>
        <c:ser>
          <c:idx val="0"/>
          <c:order val="0"/>
          <c:tx>
            <c:v>Fundraising Goal</c:v>
          </c:tx>
          <c:spPr>
            <a:solidFill>
              <a:srgbClr val="89A54E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Wreath Fundraiser Profit Progress</c:v>
              </c:pt>
            </c:strLit>
          </c:cat>
          <c:val>
            <c:numRef>
              <c:f>'2018 Fundraising SS'!$C$3</c:f>
              <c:numCache>
                <c:ptCount val="1"/>
              </c:numCache>
            </c:numRef>
          </c:val>
          <c:shape val="box"/>
        </c:ser>
        <c:ser>
          <c:idx val="1"/>
          <c:order val="1"/>
          <c:tx>
            <c:v>Profits to Date</c:v>
          </c:tx>
          <c:spPr>
            <a:solidFill>
              <a:srgbClr val="B9CD9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Wreath Fundraiser Profit Progress</c:v>
              </c:pt>
            </c:strLit>
          </c:cat>
          <c:val>
            <c:numRef>
              <c:f>'2018 Fundraising SS'!$AI$320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62665229"/>
        <c:axId val="27116150"/>
      </c:bar3DChart>
      <c:catAx>
        <c:axId val="62665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500" b="1" i="1" u="none" baseline="0">
                <a:solidFill>
                  <a:srgbClr val="000000"/>
                </a:solidFill>
              </a:defRPr>
            </a:pPr>
          </a:p>
        </c:txPr>
        <c:crossAx val="27116150"/>
        <c:crosses val="autoZero"/>
        <c:auto val="1"/>
        <c:lblOffset val="100"/>
        <c:tickLblSkip val="1"/>
        <c:noMultiLvlLbl val="0"/>
      </c:catAx>
      <c:valAx>
        <c:axId val="271161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6652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25"/>
          <c:y val="0.45925"/>
          <c:w val="0.1615"/>
          <c:h val="0.0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1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1225"/>
          <c:w val="0.753"/>
          <c:h val="0.97375"/>
        </c:manualLayout>
      </c:layout>
      <c:bar3DChart>
        <c:barDir val="col"/>
        <c:grouping val="clustered"/>
        <c:varyColors val="0"/>
        <c:ser>
          <c:idx val="0"/>
          <c:order val="0"/>
          <c:tx>
            <c:v>Fundraising Unit Goal</c:v>
          </c:tx>
          <c:spPr>
            <a:solidFill>
              <a:srgbClr val="89A54E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Wreath Fundraiser Items Sold Progress</c:v>
              </c:pt>
            </c:strLit>
          </c:cat>
          <c:val>
            <c:numRef>
              <c:f>'2018 Fundraising SS'!$C$4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Items Sold to Date</c:v>
          </c:tx>
          <c:spPr>
            <a:solidFill>
              <a:srgbClr val="B9CD9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Wreath Fundraiser Items Sold Progress</c:v>
              </c:pt>
            </c:strLit>
          </c:cat>
          <c:val>
            <c:numRef>
              <c:f>'2018 Fundraising SS'!$AJ$312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42718759"/>
        <c:axId val="48924512"/>
      </c:bar3DChart>
      <c:catAx>
        <c:axId val="42718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500" b="1" i="1" u="none" baseline="0">
                <a:solidFill>
                  <a:srgbClr val="000000"/>
                </a:solidFill>
              </a:defRPr>
            </a:pPr>
          </a:p>
        </c:txPr>
        <c:crossAx val="48924512"/>
        <c:crosses val="autoZero"/>
        <c:auto val="1"/>
        <c:lblOffset val="100"/>
        <c:tickLblSkip val="1"/>
        <c:noMultiLvlLbl val="0"/>
      </c:catAx>
      <c:valAx>
        <c:axId val="489245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187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95"/>
          <c:y val="0.45925"/>
          <c:w val="0.21475"/>
          <c:h val="0.0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0"/>
      <c:depthPercent val="100"/>
      <c:rAngAx val="1"/>
    </c:view3D>
    <c:plotArea>
      <c:layout>
        <c:manualLayout>
          <c:xMode val="edge"/>
          <c:yMode val="edge"/>
          <c:x val="0.13375"/>
          <c:y val="0.03"/>
          <c:w val="0.47925"/>
          <c:h val="0.865"/>
        </c:manualLayout>
      </c:layout>
      <c:pie3DChart>
        <c:varyColors val="1"/>
        <c:ser>
          <c:idx val="0"/>
          <c:order val="0"/>
          <c:tx>
            <c:strRef>
              <c:f>'2018 Fundraising SS'!$C$8</c:f>
              <c:strCache>
                <c:ptCount val="1"/>
                <c:pt idx="0">
                  <c:v>25" Classic Wreath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E4471"/>
                  </a:gs>
                  <a:gs pos="80000">
                    <a:srgbClr val="2B5B95"/>
                  </a:gs>
                  <a:gs pos="100000">
                    <a:srgbClr val="295C9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731F1D"/>
                  </a:gs>
                  <a:gs pos="80000">
                    <a:srgbClr val="982C29"/>
                  </a:gs>
                  <a:gs pos="100000">
                    <a:srgbClr val="9B2A2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576F25"/>
                  </a:gs>
                  <a:gs pos="80000">
                    <a:srgbClr val="749334"/>
                  </a:gs>
                  <a:gs pos="100000">
                    <a:srgbClr val="75953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442F5D"/>
                  </a:gs>
                  <a:gs pos="80000">
                    <a:srgbClr val="5B407C"/>
                  </a:gs>
                  <a:gs pos="100000">
                    <a:srgbClr val="5B3F7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1B6478"/>
                  </a:gs>
                  <a:gs pos="80000">
                    <a:srgbClr val="27849E"/>
                  </a:gs>
                  <a:gs pos="100000">
                    <a:srgbClr val="2486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995013"/>
                  </a:gs>
                  <a:gs pos="80000">
                    <a:srgbClr val="C86A1D"/>
                  </a:gs>
                  <a:gs pos="100000">
                    <a:srgbClr val="CC6A1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CB6C1D"/>
                  </a:gs>
                  <a:gs pos="80000">
                    <a:srgbClr val="FF8F2A"/>
                  </a:gs>
                  <a:gs pos="100000">
                    <a:srgbClr val="FF8F2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3"/>
            <c:spPr>
              <a:gradFill rotWithShape="1">
                <a:gsLst>
                  <a:gs pos="0">
                    <a:srgbClr val="C4825D"/>
                  </a:gs>
                  <a:gs pos="80000">
                    <a:srgbClr val="FFAB7C"/>
                  </a:gs>
                  <a:gs pos="100000">
                    <a:srgbClr val="FFAB7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4"/>
            <c:spPr>
              <a:gradFill rotWithShape="1">
                <a:gsLst>
                  <a:gs pos="0">
                    <a:srgbClr val="8793A9"/>
                  </a:gs>
                  <a:gs pos="80000">
                    <a:srgbClr val="B1C0DD"/>
                  </a:gs>
                  <a:gs pos="100000">
                    <a:srgbClr val="B1C1D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5"/>
            <c:spPr>
              <a:gradFill rotWithShape="1">
                <a:gsLst>
                  <a:gs pos="0">
                    <a:srgbClr val="AA8786"/>
                  </a:gs>
                  <a:gs pos="80000">
                    <a:srgbClr val="DEB1B0"/>
                  </a:gs>
                  <a:gs pos="100000">
                    <a:srgbClr val="E0B1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spPr>
              <a:gradFill rotWithShape="1">
                <a:gsLst>
                  <a:gs pos="0">
                    <a:srgbClr val="9BA888"/>
                  </a:gs>
                  <a:gs pos="80000">
                    <a:srgbClr val="CBDBB3"/>
                  </a:gs>
                  <a:gs pos="100000">
                    <a:srgbClr val="CCD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('2018 Fundraising SS'!$C$8:$Y$8,'2018 Fundraising SS'!$AC$8:$AF$8)</c:f>
              <c:strCache>
                <c:ptCount val="27"/>
                <c:pt idx="0">
                  <c:v>25" Classic Wreath</c:v>
                </c:pt>
                <c:pt idx="1">
                  <c:v>25" Victorian Wreath</c:v>
                </c:pt>
                <c:pt idx="2">
                  <c:v>25" Cranberry Splash Wreath</c:v>
                </c:pt>
                <c:pt idx="3">
                  <c:v>25" Wintergreen Wreath</c:v>
                </c:pt>
                <c:pt idx="4">
                  <c:v>28" Classic Wreath</c:v>
                </c:pt>
                <c:pt idx="5">
                  <c:v>28" Victorian Wreath</c:v>
                </c:pt>
                <c:pt idx="6">
                  <c:v>28" Cranberry Splash Wreath</c:v>
                </c:pt>
                <c:pt idx="7">
                  <c:v>28" Wintergreen Wreath</c:v>
                </c:pt>
                <c:pt idx="8">
                  <c:v>36" Classic Wreath</c:v>
                </c:pt>
                <c:pt idx="9">
                  <c:v>36" Victorian Vreath</c:v>
                </c:pt>
                <c:pt idx="10">
                  <c:v>36" Cranberry Splash Wreath</c:v>
                </c:pt>
                <c:pt idx="11">
                  <c:v>36" Wintergreen Wreath</c:v>
                </c:pt>
                <c:pt idx="12">
                  <c:v>48" Classic Wreath</c:v>
                </c:pt>
                <c:pt idx="13">
                  <c:v>60" Classic Wreath</c:v>
                </c:pt>
                <c:pt idx="14">
                  <c:v>Classic                          Spray</c:v>
                </c:pt>
                <c:pt idx="15">
                  <c:v>Victorian Spray</c:v>
                </c:pt>
                <c:pt idx="16">
                  <c:v>Cranberry Splash Spray</c:v>
                </c:pt>
                <c:pt idx="17">
                  <c:v>Wintergreen  Spray</c:v>
                </c:pt>
                <c:pt idx="18">
                  <c:v>Candlelit Center - piece</c:v>
                </c:pt>
                <c:pt idx="19">
                  <c:v>Table Top Christmas Tree</c:v>
                </c:pt>
                <c:pt idx="20">
                  <c:v>25' Garlands</c:v>
                </c:pt>
                <c:pt idx="21">
                  <c:v>50'  Garlands</c:v>
                </c:pt>
                <c:pt idx="22">
                  <c:v>EZ Hanger</c:v>
                </c:pt>
                <c:pt idx="23">
                  <c:v>Holiday Gift Victorian Wreath</c:v>
                </c:pt>
                <c:pt idx="24">
                  <c:v>Holiday Gift Wintergreen Wreath</c:v>
                </c:pt>
                <c:pt idx="25">
                  <c:v>Holiday Gift Cranberry Splash Wreath</c:v>
                </c:pt>
                <c:pt idx="26">
                  <c:v>Holiday Gift Candlelit Center-   piece</c:v>
                </c:pt>
              </c:strCache>
            </c:strRef>
          </c:cat>
          <c:val>
            <c:numRef>
              <c:f>('2018 Fundraising SS'!$C$312:$Y$312,'2018 Fundraising SS'!$AC$312:$AF$312)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firstSliceAng val="20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925"/>
          <c:y val="0.08225"/>
          <c:w val="0.23125"/>
          <c:h val="0.8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Members' Gross Sales to Date</a:t>
            </a:r>
          </a:p>
        </c:rich>
      </c:tx>
      <c:layout>
        <c:manualLayout>
          <c:xMode val="factor"/>
          <c:yMode val="factor"/>
          <c:x val="0.0167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25"/>
          <c:y val="0.44775"/>
          <c:w val="0.767"/>
          <c:h val="0.21925"/>
        </c:manualLayout>
      </c:layout>
      <c:barChart>
        <c:barDir val="col"/>
        <c:grouping val="clustered"/>
        <c:varyColors val="0"/>
        <c:ser>
          <c:idx val="0"/>
          <c:order val="0"/>
          <c:tx>
            <c:v>Selling Members</c:v>
          </c:tx>
          <c:spPr>
            <a:gradFill rotWithShape="1">
              <a:gsLst>
                <a:gs pos="0">
                  <a:srgbClr val="1E4471"/>
                </a:gs>
                <a:gs pos="80000">
                  <a:srgbClr val="2B5B95"/>
                </a:gs>
                <a:gs pos="100000">
                  <a:srgbClr val="295C9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'2018 Fundraising SS'!$C$6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'2018 Fundraising SS'!$B$11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731F1D"/>
                </a:gs>
                <a:gs pos="80000">
                  <a:srgbClr val="982C29"/>
                </a:gs>
                <a:gs pos="100000">
                  <a:srgbClr val="9B2A2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'2018 Fundraising SS'!$AI$11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'2018 Fundraising SS'!$B$212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576F25"/>
                </a:gs>
                <a:gs pos="80000">
                  <a:srgbClr val="749334"/>
                </a:gs>
                <a:gs pos="100000">
                  <a:srgbClr val="75953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'2018 Fundraising SS'!$AI$212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'2018 Fundraising SS'!$B$213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442F5D"/>
                </a:gs>
                <a:gs pos="80000">
                  <a:srgbClr val="5B407C"/>
                </a:gs>
                <a:gs pos="100000">
                  <a:srgbClr val="5B3F7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'2018 Fundraising SS'!$AI$213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'2018 Fundraising SS'!$B$214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1B6478"/>
                </a:gs>
                <a:gs pos="80000">
                  <a:srgbClr val="27849E"/>
                </a:gs>
                <a:gs pos="100000">
                  <a:srgbClr val="2486A1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'2018 Fundraising SS'!$AI$214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'2018 Fundraising SS'!$B$215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995013"/>
                </a:gs>
                <a:gs pos="80000">
                  <a:srgbClr val="C86A1D"/>
                </a:gs>
                <a:gs pos="100000">
                  <a:srgbClr val="CC6A1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'2018 Fundraising SS'!$AI$215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'2018 Fundraising SS'!$B$216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'2018 Fundraising SS'!$AI$216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'2018 Fundraising SS'!$B$217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'2018 Fundraising SS'!$AI$217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'2018 Fundraising SS'!$B$218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67832D"/>
                </a:gs>
                <a:gs pos="80000">
                  <a:srgbClr val="89AD3E"/>
                </a:gs>
                <a:gs pos="100000">
                  <a:srgbClr val="8AB03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'2018 Fundraising SS'!$AI$218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'2018 Fundraising SS'!$B$219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51396F"/>
                </a:gs>
                <a:gs pos="80000">
                  <a:srgbClr val="6C4D92"/>
                </a:gs>
                <a:gs pos="100000">
                  <a:srgbClr val="6D4C9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'2018 Fundraising SS'!$AI$219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'2018 Fundraising SS'!$B$220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'2018 Fundraising SS'!$AI$220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'2018 Fundraising SS'!$B$221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B45F19"/>
                </a:gs>
                <a:gs pos="80000">
                  <a:srgbClr val="EB7E24"/>
                </a:gs>
                <a:gs pos="100000">
                  <a:srgbClr val="F07E2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'2018 Fundraising SS'!$AI$221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'2018 Fundraising SS'!$B$227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'2018 Fundraising SS'!$AI$227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'2018 Fundraising SS'!$B$228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'2018 Fundraising SS'!$AI$228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'2018 Fundraising SS'!$B$229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'2018 Fundraising SS'!$AI$229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'2018 Fundraising SS'!$B$251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'2018 Fundraising SS'!$AI$251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'2018 Fundraising SS'!$B$252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'2018 Fundraising SS'!$AI$252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17"/>
          <c:tx>
            <c:strRef>
              <c:f>'2018 Fundraising SS'!$B$253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'2018 Fundraising SS'!$AI$253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8"/>
          <c:order val="18"/>
          <c:tx>
            <c:strRef>
              <c:f>'2018 Fundraising SS'!$B$304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657B9F"/>
                </a:gs>
                <a:gs pos="80000">
                  <a:srgbClr val="85A2D1"/>
                </a:gs>
                <a:gs pos="100000">
                  <a:srgbClr val="84A2D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'2018 Fundraising SS'!$AI$304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9"/>
          <c:order val="19"/>
          <c:tx>
            <c:strRef>
              <c:f>'2018 Fundraising SS'!$B$305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A16564"/>
                </a:gs>
                <a:gs pos="80000">
                  <a:srgbClr val="D38584"/>
                </a:gs>
                <a:gs pos="100000">
                  <a:srgbClr val="D6858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'2018 Fundraising SS'!$AI$305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0"/>
          <c:order val="20"/>
          <c:tx>
            <c:strRef>
              <c:f>'2018 Fundraising SS'!$B$306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899E68"/>
                </a:gs>
                <a:gs pos="80000">
                  <a:srgbClr val="B5CF8A"/>
                </a:gs>
                <a:gs pos="100000">
                  <a:srgbClr val="B6D18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'2018 Fundraising SS'!$AI$306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1"/>
          <c:order val="21"/>
          <c:tx>
            <c:strRef>
              <c:f>'2018 Fundraising SS'!$B$307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7B6E8F"/>
                </a:gs>
                <a:gs pos="80000">
                  <a:srgbClr val="A391BC"/>
                </a:gs>
                <a:gs pos="100000">
                  <a:srgbClr val="A391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'2018 Fundraising SS'!$AI$307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2"/>
          <c:order val="22"/>
          <c:tx>
            <c:strRef>
              <c:f>'2018 Fundraising SS'!$B$308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'2018 Fundraising SS'!$AI$308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3"/>
          <c:order val="23"/>
          <c:tx>
            <c:strRef>
              <c:f>'2018 Fundraising SS'!$B$309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C4825D"/>
                </a:gs>
                <a:gs pos="80000">
                  <a:srgbClr val="FFAB7C"/>
                </a:gs>
                <a:gs pos="100000">
                  <a:srgbClr val="FFAB7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'2018 Fundraising SS'!$AI$309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4"/>
          <c:order val="24"/>
          <c:tx>
            <c:strRef>
              <c:f>'2018 Fundraising SS'!$B$310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8793A9"/>
                </a:gs>
                <a:gs pos="80000">
                  <a:srgbClr val="B1C0DD"/>
                </a:gs>
                <a:gs pos="100000">
                  <a:srgbClr val="B1C1D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'2018 Fundraising SS'!$AI$310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5"/>
          <c:order val="25"/>
          <c:tx>
            <c:strRef>
              <c:f>'2018 Fundraising SS'!$B$311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AA8786"/>
                </a:gs>
                <a:gs pos="80000">
                  <a:srgbClr val="DEB1B0"/>
                </a:gs>
                <a:gs pos="100000">
                  <a:srgbClr val="E0B1B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'2018 Fundraising SS'!$AI$311</c:f>
              <c:numCache>
                <c:ptCount val="1"/>
                <c:pt idx="0">
                  <c:v>0</c:v>
                </c:pt>
              </c:numCache>
            </c:numRef>
          </c:val>
        </c:ser>
        <c:axId val="37667425"/>
        <c:axId val="3462506"/>
      </c:barChart>
      <c:catAx>
        <c:axId val="37667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Member  Gross Sales Progress</a:t>
                </a:r>
              </a:p>
            </c:rich>
          </c:tx>
          <c:layout>
            <c:manualLayout>
              <c:xMode val="factor"/>
              <c:yMode val="factor"/>
              <c:x val="-0.15475"/>
              <c:y val="-0.0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2506"/>
        <c:crosses val="autoZero"/>
        <c:auto val="1"/>
        <c:lblOffset val="100"/>
        <c:tickLblSkip val="1"/>
        <c:noMultiLvlLbl val="0"/>
      </c:catAx>
      <c:valAx>
        <c:axId val="3462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Gross Sales in $'s</a:t>
                </a:r>
              </a:p>
            </c:rich>
          </c:tx>
          <c:layout>
            <c:manualLayout>
              <c:xMode val="factor"/>
              <c:yMode val="factor"/>
              <c:x val="-0.0035"/>
              <c:y val="-0.16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674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625"/>
          <c:y val="0.13925"/>
          <c:w val="0.171"/>
          <c:h val="0.7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fitToHeight="0" fitToWidth="0" horizontalDpi="600" verticalDpi="600" orientation="landscape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14</xdr:col>
      <xdr:colOff>581025</xdr:colOff>
      <xdr:row>46</xdr:row>
      <xdr:rowOff>28575</xdr:rowOff>
    </xdr:to>
    <xdr:graphicFrame>
      <xdr:nvGraphicFramePr>
        <xdr:cNvPr id="1" name="Chart 7"/>
        <xdr:cNvGraphicFramePr/>
      </xdr:nvGraphicFramePr>
      <xdr:xfrm>
        <a:off x="0" y="9525"/>
        <a:ext cx="9115425" cy="746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600075</xdr:colOff>
      <xdr:row>0</xdr:row>
      <xdr:rowOff>9525</xdr:rowOff>
    </xdr:from>
    <xdr:to>
      <xdr:col>28</xdr:col>
      <xdr:colOff>533400</xdr:colOff>
      <xdr:row>46</xdr:row>
      <xdr:rowOff>28575</xdr:rowOff>
    </xdr:to>
    <xdr:graphicFrame>
      <xdr:nvGraphicFramePr>
        <xdr:cNvPr id="2" name="Chart 8"/>
        <xdr:cNvGraphicFramePr/>
      </xdr:nvGraphicFramePr>
      <xdr:xfrm>
        <a:off x="9134475" y="9525"/>
        <a:ext cx="8467725" cy="746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1905000"/>
    <xdr:graphicFrame>
      <xdr:nvGraphicFramePr>
        <xdr:cNvPr id="1" name="Shape 1025"/>
        <xdr:cNvGraphicFramePr/>
      </xdr:nvGraphicFramePr>
      <xdr:xfrm>
        <a:off x="0" y="0"/>
        <a:ext cx="867727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1905000"/>
    <xdr:graphicFrame>
      <xdr:nvGraphicFramePr>
        <xdr:cNvPr id="1" name="Shape 1025"/>
        <xdr:cNvGraphicFramePr/>
      </xdr:nvGraphicFramePr>
      <xdr:xfrm>
        <a:off x="0" y="0"/>
        <a:ext cx="867727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2.8515625" style="0" customWidth="1"/>
    <col min="2" max="2" width="130.28125" style="0" customWidth="1"/>
  </cols>
  <sheetData>
    <row r="1" ht="18">
      <c r="A1" s="2" t="s">
        <v>99</v>
      </c>
    </row>
    <row r="3" spans="1:2" ht="12.75">
      <c r="A3">
        <v>1</v>
      </c>
      <c r="B3" s="205" t="s">
        <v>100</v>
      </c>
    </row>
    <row r="4" spans="1:2" ht="12.75">
      <c r="A4">
        <v>2</v>
      </c>
      <c r="B4" t="s">
        <v>14</v>
      </c>
    </row>
    <row r="5" ht="12.75">
      <c r="B5" t="s">
        <v>17</v>
      </c>
    </row>
    <row r="6" ht="12.75">
      <c r="B6" t="s">
        <v>18</v>
      </c>
    </row>
    <row r="7" ht="12.75">
      <c r="B7" t="s">
        <v>15</v>
      </c>
    </row>
    <row r="8" ht="12.75">
      <c r="B8" t="s">
        <v>16</v>
      </c>
    </row>
    <row r="9" ht="12.75">
      <c r="B9" t="s">
        <v>19</v>
      </c>
    </row>
    <row r="10" spans="1:2" ht="12.75">
      <c r="A10">
        <v>3</v>
      </c>
      <c r="B10" t="s">
        <v>20</v>
      </c>
    </row>
    <row r="11" spans="1:2" ht="12.75">
      <c r="A11">
        <v>4</v>
      </c>
      <c r="B11" t="s">
        <v>21</v>
      </c>
    </row>
    <row r="13" ht="12.75">
      <c r="B13" s="205" t="s">
        <v>81</v>
      </c>
    </row>
    <row r="14" ht="12.75">
      <c r="B14" s="205" t="s">
        <v>82</v>
      </c>
    </row>
    <row r="15" ht="12.75">
      <c r="B15" s="205" t="s">
        <v>83</v>
      </c>
    </row>
    <row r="16" ht="12.75">
      <c r="B16" s="205" t="s">
        <v>84</v>
      </c>
    </row>
    <row r="17" ht="12.75">
      <c r="B17" s="205" t="s">
        <v>85</v>
      </c>
    </row>
    <row r="19" ht="12.75">
      <c r="B19" t="s">
        <v>41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55"/>
  <sheetViews>
    <sheetView tabSelected="1" zoomScale="85" zoomScaleNormal="85" zoomScalePageLayoutView="0" workbookViewId="0" topLeftCell="A1">
      <pane xSplit="2" ySplit="9" topLeftCell="C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I11" sqref="AI11"/>
    </sheetView>
  </sheetViews>
  <sheetFormatPr defaultColWidth="9.140625" defaultRowHeight="12.75"/>
  <cols>
    <col min="1" max="1" width="4.00390625" style="0" customWidth="1"/>
    <col min="2" max="2" width="17.421875" style="0" customWidth="1"/>
    <col min="3" max="3" width="10.28125" style="0" customWidth="1"/>
    <col min="4" max="4" width="12.28125" style="0" customWidth="1"/>
    <col min="5" max="6" width="9.140625" style="0" customWidth="1"/>
    <col min="7" max="7" width="9.28125" style="0" bestFit="1" customWidth="1"/>
    <col min="8" max="8" width="7.421875" style="0" customWidth="1"/>
    <col min="9" max="10" width="8.28125" style="0" customWidth="1"/>
    <col min="11" max="11" width="8.421875" style="0" customWidth="1"/>
    <col min="12" max="12" width="9.57421875" style="0" bestFit="1" customWidth="1"/>
    <col min="13" max="14" width="8.28125" style="0" customWidth="1"/>
    <col min="15" max="15" width="7.421875" style="0" customWidth="1"/>
    <col min="16" max="16" width="8.8515625" style="0" customWidth="1"/>
    <col min="17" max="17" width="7.28125" style="0" customWidth="1"/>
    <col min="18" max="18" width="7.57421875" style="0" customWidth="1"/>
    <col min="19" max="19" width="8.140625" style="0" customWidth="1"/>
    <col min="20" max="20" width="9.28125" style="0" customWidth="1"/>
    <col min="21" max="21" width="7.8515625" style="0" customWidth="1"/>
    <col min="22" max="22" width="8.140625" style="0" customWidth="1"/>
    <col min="23" max="23" width="9.140625" style="0" bestFit="1" customWidth="1"/>
    <col min="24" max="24" width="9.28125" style="0" bestFit="1" customWidth="1"/>
    <col min="25" max="26" width="7.421875" style="0" customWidth="1"/>
    <col min="27" max="27" width="7.28125" style="0" customWidth="1"/>
    <col min="28" max="28" width="7.57421875" style="0" customWidth="1"/>
    <col min="29" max="29" width="7.8515625" style="0" customWidth="1"/>
    <col min="30" max="30" width="8.00390625" style="0" customWidth="1"/>
    <col min="31" max="31" width="9.28125" style="0" customWidth="1"/>
    <col min="32" max="32" width="9.00390625" style="0" customWidth="1"/>
    <col min="33" max="33" width="9.421875" style="0" customWidth="1"/>
    <col min="34" max="34" width="8.28125" style="0" customWidth="1"/>
    <col min="35" max="35" width="10.28125" style="0" customWidth="1"/>
    <col min="36" max="36" width="8.140625" style="0" customWidth="1"/>
    <col min="37" max="37" width="11.7109375" style="96" customWidth="1"/>
    <col min="39" max="39" width="9.421875" style="0" bestFit="1" customWidth="1"/>
  </cols>
  <sheetData>
    <row r="1" spans="1:37" s="2" customFormat="1" ht="27" thickBot="1">
      <c r="A1" s="190"/>
      <c r="B1" s="191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87"/>
    </row>
    <row r="2" spans="1:37" s="2" customFormat="1" ht="19.5" thickBot="1">
      <c r="A2" s="29" t="s">
        <v>98</v>
      </c>
      <c r="B2" s="194"/>
      <c r="C2" s="195"/>
      <c r="D2" s="196"/>
      <c r="E2" s="197"/>
      <c r="F2" s="198"/>
      <c r="H2" s="23"/>
      <c r="I2" s="23"/>
      <c r="J2" s="23"/>
      <c r="K2" s="7"/>
      <c r="M2" s="28"/>
      <c r="N2" s="28"/>
      <c r="P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87"/>
    </row>
    <row r="3" spans="1:37" s="73" customFormat="1" ht="12.75" thickBot="1">
      <c r="A3" s="70">
        <v>2</v>
      </c>
      <c r="B3" s="79" t="s">
        <v>11</v>
      </c>
      <c r="C3" s="192"/>
      <c r="D3" s="193" t="s">
        <v>70</v>
      </c>
      <c r="E3" s="212"/>
      <c r="F3" s="189">
        <f>AK312*1</f>
        <v>0</v>
      </c>
      <c r="H3" s="71"/>
      <c r="I3" s="71"/>
      <c r="J3" s="71"/>
      <c r="K3" s="71"/>
      <c r="L3" s="72"/>
      <c r="M3" s="72"/>
      <c r="N3" s="72"/>
      <c r="O3" s="72"/>
      <c r="P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88"/>
    </row>
    <row r="4" spans="1:37" s="73" customFormat="1" ht="72" customHeight="1" thickBot="1">
      <c r="A4" s="74"/>
      <c r="B4" s="75" t="s">
        <v>34</v>
      </c>
      <c r="C4" s="76">
        <f>C3/5</f>
        <v>0</v>
      </c>
      <c r="D4" s="210" t="s">
        <v>42</v>
      </c>
      <c r="E4" s="213" t="s">
        <v>88</v>
      </c>
      <c r="F4" s="211">
        <f>AJ312*1</f>
        <v>0</v>
      </c>
      <c r="H4" s="71"/>
      <c r="I4" s="71"/>
      <c r="J4" s="71"/>
      <c r="K4" s="71"/>
      <c r="L4" s="71"/>
      <c r="M4" s="71"/>
      <c r="N4" s="71"/>
      <c r="O4" s="86"/>
      <c r="P4" s="71"/>
      <c r="Q4" s="71"/>
      <c r="R4" s="71"/>
      <c r="S4" s="85" t="s">
        <v>97</v>
      </c>
      <c r="T4" s="85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88"/>
    </row>
    <row r="5" spans="1:37" s="73" customFormat="1" ht="19.5" thickBot="1">
      <c r="A5" s="78">
        <v>3</v>
      </c>
      <c r="B5" s="79" t="s">
        <v>13</v>
      </c>
      <c r="C5" s="131"/>
      <c r="D5" s="130"/>
      <c r="E5" s="214" t="s">
        <v>86</v>
      </c>
      <c r="F5" s="80"/>
      <c r="H5" s="71"/>
      <c r="I5" s="71"/>
      <c r="J5" s="71"/>
      <c r="K5" s="71"/>
      <c r="L5" s="71"/>
      <c r="M5" s="71"/>
      <c r="N5" s="71"/>
      <c r="O5" s="71"/>
      <c r="P5" s="71"/>
      <c r="Q5" s="127" t="s">
        <v>24</v>
      </c>
      <c r="R5" s="128"/>
      <c r="S5" s="128"/>
      <c r="T5" s="128"/>
      <c r="U5" s="129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88"/>
    </row>
    <row r="6" spans="1:37" s="73" customFormat="1" ht="42.75" customHeight="1" thickBot="1">
      <c r="A6" s="81"/>
      <c r="B6" s="82" t="s">
        <v>25</v>
      </c>
      <c r="C6" s="83" t="e">
        <f>C4/C5</f>
        <v>#DIV/0!</v>
      </c>
      <c r="D6" s="114" t="s">
        <v>43</v>
      </c>
      <c r="E6" s="77" t="s">
        <v>87</v>
      </c>
      <c r="F6" s="153" t="e">
        <f>F4/C5</f>
        <v>#DIV/0!</v>
      </c>
      <c r="H6" s="71"/>
      <c r="I6" s="71"/>
      <c r="J6" s="71"/>
      <c r="K6" s="71"/>
      <c r="L6" s="71"/>
      <c r="M6" s="71"/>
      <c r="N6" s="71"/>
      <c r="O6" s="71"/>
      <c r="P6" s="188"/>
      <c r="Q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88"/>
    </row>
    <row r="7" spans="1:37" s="1" customFormat="1" ht="17.25" customHeight="1">
      <c r="A7" s="15"/>
      <c r="B7" s="24"/>
      <c r="C7" s="126" t="s">
        <v>9</v>
      </c>
      <c r="D7" s="15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159"/>
      <c r="AB7" s="158"/>
      <c r="AC7" s="149" t="s">
        <v>8</v>
      </c>
      <c r="AD7" s="30"/>
      <c r="AE7" s="31"/>
      <c r="AF7" s="32"/>
      <c r="AG7" s="31"/>
      <c r="AH7" s="32"/>
      <c r="AI7" s="155" t="s">
        <v>1</v>
      </c>
      <c r="AJ7" s="156" t="s">
        <v>6</v>
      </c>
      <c r="AK7" s="89" t="s">
        <v>23</v>
      </c>
    </row>
    <row r="8" spans="1:37" s="62" customFormat="1" ht="40.5" customHeight="1" thickBot="1">
      <c r="A8" s="99"/>
      <c r="B8" s="59"/>
      <c r="C8" s="150" t="s">
        <v>47</v>
      </c>
      <c r="D8" s="138" t="s">
        <v>48</v>
      </c>
      <c r="E8" s="139" t="s">
        <v>67</v>
      </c>
      <c r="F8" s="139" t="s">
        <v>92</v>
      </c>
      <c r="G8" s="139" t="s">
        <v>49</v>
      </c>
      <c r="H8" s="139" t="s">
        <v>50</v>
      </c>
      <c r="I8" s="139" t="s">
        <v>68</v>
      </c>
      <c r="J8" s="139" t="s">
        <v>93</v>
      </c>
      <c r="K8" s="139" t="s">
        <v>51</v>
      </c>
      <c r="L8" s="139" t="s">
        <v>52</v>
      </c>
      <c r="M8" s="139" t="s">
        <v>69</v>
      </c>
      <c r="N8" s="139" t="s">
        <v>94</v>
      </c>
      <c r="O8" s="139" t="s">
        <v>53</v>
      </c>
      <c r="P8" s="139" t="s">
        <v>54</v>
      </c>
      <c r="Q8" s="139" t="s">
        <v>55</v>
      </c>
      <c r="R8" s="139" t="s">
        <v>56</v>
      </c>
      <c r="S8" s="139" t="s">
        <v>57</v>
      </c>
      <c r="T8" s="139" t="s">
        <v>95</v>
      </c>
      <c r="U8" s="139" t="s">
        <v>71</v>
      </c>
      <c r="V8" s="139" t="s">
        <v>96</v>
      </c>
      <c r="W8" s="139" t="s">
        <v>58</v>
      </c>
      <c r="X8" s="139" t="s">
        <v>59</v>
      </c>
      <c r="Y8" s="139" t="s">
        <v>60</v>
      </c>
      <c r="Z8" s="139" t="s">
        <v>61</v>
      </c>
      <c r="AA8" s="139" t="s">
        <v>62</v>
      </c>
      <c r="AB8" s="140" t="s">
        <v>37</v>
      </c>
      <c r="AC8" s="140" t="s">
        <v>38</v>
      </c>
      <c r="AD8" s="141" t="s">
        <v>39</v>
      </c>
      <c r="AE8" s="140" t="s">
        <v>66</v>
      </c>
      <c r="AF8" s="141" t="s">
        <v>72</v>
      </c>
      <c r="AG8" s="140" t="s">
        <v>90</v>
      </c>
      <c r="AH8" s="140" t="s">
        <v>91</v>
      </c>
      <c r="AI8" s="60" t="s">
        <v>27</v>
      </c>
      <c r="AJ8" s="61" t="s">
        <v>26</v>
      </c>
      <c r="AK8" s="90" t="s">
        <v>28</v>
      </c>
    </row>
    <row r="9" spans="1:37" ht="13.5" thickBot="1">
      <c r="A9" s="122">
        <v>4</v>
      </c>
      <c r="B9" s="123" t="s">
        <v>22</v>
      </c>
      <c r="C9" s="172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4"/>
      <c r="AB9" s="173"/>
      <c r="AC9" s="173"/>
      <c r="AD9" s="173"/>
      <c r="AE9" s="173"/>
      <c r="AF9" s="173"/>
      <c r="AG9" s="173"/>
      <c r="AH9" s="173"/>
      <c r="AI9" s="8" t="s">
        <v>2</v>
      </c>
      <c r="AJ9" s="26" t="s">
        <v>2</v>
      </c>
      <c r="AK9" s="91" t="s">
        <v>2</v>
      </c>
    </row>
    <row r="10" spans="1:37" ht="13.5" thickBot="1">
      <c r="A10" s="14"/>
      <c r="B10" s="124" t="s">
        <v>45</v>
      </c>
      <c r="C10" s="151" t="s">
        <v>40</v>
      </c>
      <c r="D10" s="157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1"/>
      <c r="AG10" s="102"/>
      <c r="AH10" s="100"/>
      <c r="AI10" s="6"/>
      <c r="AJ10" s="27"/>
      <c r="AK10" s="92"/>
    </row>
    <row r="11" spans="1:39" ht="12.75">
      <c r="A11" s="14"/>
      <c r="B11" s="13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99"/>
      <c r="W11" s="160"/>
      <c r="X11" s="160"/>
      <c r="Y11" s="160"/>
      <c r="Z11" s="161"/>
      <c r="AA11" s="160"/>
      <c r="AB11" s="162"/>
      <c r="AC11" s="160"/>
      <c r="AD11" s="170"/>
      <c r="AE11" s="164"/>
      <c r="AF11" s="170"/>
      <c r="AG11" s="164"/>
      <c r="AH11" s="166"/>
      <c r="AI11" s="58">
        <f>$C$9*C11+$D$9*D11+$E$9*E11+$F$9*F11+$G$9*G11+$H$9*H11+$I$9*I11+$J$9*J11+$K$9*K11+$L$9*L11+$M$9*M11+$N$9*N11+$O$9*O11+$P$9*P11+$Q$9*Q11+$R$9*R11+$S$9*S11+$T$9*T11+$U$9*U11+$V$9*V11+$W$9*W11+$X$9*X11+$Y$9*Y11+$Z$9*Z11+$AA$9*AA11+$AB$9*AB11+$AC$9*AC11+$AD$9*AD11+$AE$9*AE11+$AF$9*AF11+$AG$9*AG11+$AH$9*AH11</f>
        <v>0</v>
      </c>
      <c r="AJ11" s="25">
        <f>SUM(C11:X11,AB11:AH11)</f>
        <v>0</v>
      </c>
      <c r="AK11" s="93">
        <f>C11*($C$9-$C$317)+D11*($D$9-$D$317)+E11*($E$9-$E$317)+F11*($F$9-$F$317)+G11*($G$9-$G$317)+H11*($H$9-$H$317)+I11*($I$9-$I$317)+J11*($J$9-$J$317)+K11*($K$9-$K$317)+L11*($L$9-$L$317)+M11*($M$9-$M$317)+N11*($N$9-$N$317)+O11*($O$9-$O$317)+P11*($P$9-$P$317)+Q11*($Q$9-$Q$317)+R11*($R$9-$R$317)+S11*($S$9-$S$317)+T11*($T$9-$T$317)+U11*($U$9-$U$317)+V11*($V$9-$V$317)++W11*($W$9-$W$317)+X11*($X$9-$X$317)+Y11*($Y$9-$Y$317)+Z11*($Z$9-$Z$317)+AA11*($AA$9+$AA$317)+AC11*($AC$9-$AC$317)+AD11*($AD$9-$AD$317)+AE11*($AE$9-$AE$317)+AF11*($AF$9-$AF$317)+AG11*($AG$9-$AG$317)+AH11*($AH$9-$AH$317)+AB11*($AB$9-$AB$317)</f>
        <v>0</v>
      </c>
      <c r="AM11" s="176"/>
    </row>
    <row r="12" spans="1:39" ht="12.75">
      <c r="A12" s="14"/>
      <c r="B12" s="13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99"/>
      <c r="W12" s="160"/>
      <c r="X12" s="160"/>
      <c r="Y12" s="160"/>
      <c r="Z12" s="161"/>
      <c r="AA12" s="160"/>
      <c r="AB12" s="162"/>
      <c r="AC12" s="160"/>
      <c r="AD12" s="170"/>
      <c r="AE12" s="164"/>
      <c r="AF12" s="170"/>
      <c r="AG12" s="164"/>
      <c r="AH12" s="166"/>
      <c r="AI12" s="58">
        <f aca="true" t="shared" si="0" ref="AI12:AI75">$C$9*C12+$D$9*D12+$E$9*E12+$F$9*F12+$G$9*G12+$H$9*H12+$I$9*I12+$J$9*J12+$K$9*K12+$L$9*L12+$M$9*M12+$N$9*N12+$O$9*O12+$P$9*P12+$Q$9*Q12+$R$9*R12+$S$9*S12+$T$9*T12+$U$9*U12+$V$9*V12+$W$9*W12+$X$9*X12+$Y$9*Y12+$Z$9*Z12+$AA$9*AA12+$AB$9*AB12+$AC$9*AC12+$AD$9*AD12+$AE$9*AE12+$AF$9*AF12+$AG$9*AG12+$AH$9*AH12</f>
        <v>0</v>
      </c>
      <c r="AJ12" s="25">
        <f aca="true" t="shared" si="1" ref="AJ12:AJ75">SUM(C12:X12,AB12:AH12)</f>
        <v>0</v>
      </c>
      <c r="AK12" s="93">
        <f aca="true" t="shared" si="2" ref="AK11:AK42">C12*($C$9-$C$317)+D12*($D$9-$D$317)+E12*($E$9-$E$317)+G12*($G$9-$G$317)+H12*($H$9-$H$317)+I12*($I$9-$I$317)+K12*($K$9-$K$317)+L12*($L$9-$L$317)+M12*($M$9-$M$317)+O12*($O$9-$O$317)+P12*($P$9-$P$317)+Q12*($Q$9-$Q$317)+R12*($R$9-$R$317)+S12*($S$9-$S$317)+U12*($U$9-$U$317)+V12*($V$9-$V$317)++W12*($W$9-$W$317)+X12*($X$9-$X$317)+Y12*($Y$9-$Y$317)+Z12*($Z$9-$Z$317)+AA12*($AA$9+$AA$317)+AC12*($AC$9-$AC$317)+AD12*($AD$9-$AD$317)+AE12*($AE$9-$AE$317)+AF12*($AF$9-$AF$317)+AG12*($AG$9-$AG$317)+AH12*($AH$9-$AH$317)+AB12*($AB$9-$AB$317)</f>
        <v>0</v>
      </c>
      <c r="AM12" s="176"/>
    </row>
    <row r="13" spans="1:39" ht="12.75">
      <c r="A13" s="14"/>
      <c r="B13" s="13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99"/>
      <c r="W13" s="160"/>
      <c r="X13" s="160"/>
      <c r="Y13" s="160"/>
      <c r="Z13" s="161"/>
      <c r="AA13" s="160"/>
      <c r="AB13" s="162"/>
      <c r="AC13" s="160"/>
      <c r="AD13" s="170"/>
      <c r="AE13" s="164"/>
      <c r="AF13" s="170"/>
      <c r="AG13" s="164"/>
      <c r="AH13" s="166"/>
      <c r="AI13" s="58">
        <f t="shared" si="0"/>
        <v>0</v>
      </c>
      <c r="AJ13" s="25">
        <f t="shared" si="1"/>
        <v>0</v>
      </c>
      <c r="AK13" s="93">
        <f t="shared" si="2"/>
        <v>0</v>
      </c>
      <c r="AM13" s="176"/>
    </row>
    <row r="14" spans="1:39" ht="12.75">
      <c r="A14" s="14"/>
      <c r="B14" s="13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99"/>
      <c r="W14" s="160"/>
      <c r="X14" s="160"/>
      <c r="Y14" s="160"/>
      <c r="Z14" s="161"/>
      <c r="AA14" s="160"/>
      <c r="AB14" s="162"/>
      <c r="AC14" s="160"/>
      <c r="AD14" s="170"/>
      <c r="AE14" s="164"/>
      <c r="AF14" s="170"/>
      <c r="AG14" s="164"/>
      <c r="AH14" s="166"/>
      <c r="AI14" s="58">
        <f t="shared" si="0"/>
        <v>0</v>
      </c>
      <c r="AJ14" s="25">
        <f t="shared" si="1"/>
        <v>0</v>
      </c>
      <c r="AK14" s="93">
        <f t="shared" si="2"/>
        <v>0</v>
      </c>
      <c r="AM14" s="176"/>
    </row>
    <row r="15" spans="1:39" ht="12.75">
      <c r="A15" s="14"/>
      <c r="B15" s="13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99"/>
      <c r="W15" s="160"/>
      <c r="X15" s="160"/>
      <c r="Y15" s="160"/>
      <c r="Z15" s="161"/>
      <c r="AA15" s="160"/>
      <c r="AB15" s="162"/>
      <c r="AC15" s="160"/>
      <c r="AD15" s="170"/>
      <c r="AE15" s="164"/>
      <c r="AF15" s="170"/>
      <c r="AG15" s="164"/>
      <c r="AH15" s="166"/>
      <c r="AI15" s="58">
        <f t="shared" si="0"/>
        <v>0</v>
      </c>
      <c r="AJ15" s="25">
        <f t="shared" si="1"/>
        <v>0</v>
      </c>
      <c r="AK15" s="93">
        <f t="shared" si="2"/>
        <v>0</v>
      </c>
      <c r="AM15" s="176"/>
    </row>
    <row r="16" spans="1:39" ht="12.75">
      <c r="A16" s="14"/>
      <c r="B16" s="13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99"/>
      <c r="W16" s="160"/>
      <c r="X16" s="160"/>
      <c r="Y16" s="160"/>
      <c r="Z16" s="161"/>
      <c r="AA16" s="160"/>
      <c r="AB16" s="162"/>
      <c r="AC16" s="160"/>
      <c r="AD16" s="170"/>
      <c r="AE16" s="164"/>
      <c r="AF16" s="170"/>
      <c r="AG16" s="164"/>
      <c r="AH16" s="166"/>
      <c r="AI16" s="58">
        <f t="shared" si="0"/>
        <v>0</v>
      </c>
      <c r="AJ16" s="25">
        <f t="shared" si="1"/>
        <v>0</v>
      </c>
      <c r="AK16" s="93">
        <f t="shared" si="2"/>
        <v>0</v>
      </c>
      <c r="AM16" s="176"/>
    </row>
    <row r="17" spans="1:39" ht="12.75">
      <c r="A17" s="14"/>
      <c r="B17" s="13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99"/>
      <c r="W17" s="160"/>
      <c r="X17" s="160"/>
      <c r="Y17" s="160"/>
      <c r="Z17" s="161"/>
      <c r="AA17" s="160"/>
      <c r="AB17" s="162"/>
      <c r="AC17" s="160"/>
      <c r="AD17" s="170"/>
      <c r="AE17" s="164"/>
      <c r="AF17" s="170"/>
      <c r="AG17" s="164"/>
      <c r="AH17" s="166"/>
      <c r="AI17" s="58">
        <f t="shared" si="0"/>
        <v>0</v>
      </c>
      <c r="AJ17" s="25">
        <f t="shared" si="1"/>
        <v>0</v>
      </c>
      <c r="AK17" s="93">
        <f t="shared" si="2"/>
        <v>0</v>
      </c>
      <c r="AM17" s="176"/>
    </row>
    <row r="18" spans="1:39" ht="12.75">
      <c r="A18" s="14"/>
      <c r="B18" s="13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99"/>
      <c r="W18" s="160"/>
      <c r="X18" s="160"/>
      <c r="Y18" s="160"/>
      <c r="Z18" s="161"/>
      <c r="AA18" s="160"/>
      <c r="AB18" s="162"/>
      <c r="AC18" s="160"/>
      <c r="AD18" s="170"/>
      <c r="AE18" s="164"/>
      <c r="AF18" s="170"/>
      <c r="AG18" s="164"/>
      <c r="AH18" s="166"/>
      <c r="AI18" s="58">
        <f t="shared" si="0"/>
        <v>0</v>
      </c>
      <c r="AJ18" s="25">
        <f t="shared" si="1"/>
        <v>0</v>
      </c>
      <c r="AK18" s="93">
        <f t="shared" si="2"/>
        <v>0</v>
      </c>
      <c r="AM18" s="176"/>
    </row>
    <row r="19" spans="1:39" ht="12.75">
      <c r="A19" s="14"/>
      <c r="B19" s="13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99"/>
      <c r="W19" s="160"/>
      <c r="X19" s="160"/>
      <c r="Y19" s="160"/>
      <c r="Z19" s="161"/>
      <c r="AA19" s="160"/>
      <c r="AB19" s="162"/>
      <c r="AC19" s="160"/>
      <c r="AD19" s="170"/>
      <c r="AE19" s="164"/>
      <c r="AF19" s="170"/>
      <c r="AG19" s="164"/>
      <c r="AH19" s="166"/>
      <c r="AI19" s="58">
        <f t="shared" si="0"/>
        <v>0</v>
      </c>
      <c r="AJ19" s="25">
        <f t="shared" si="1"/>
        <v>0</v>
      </c>
      <c r="AK19" s="93">
        <f t="shared" si="2"/>
        <v>0</v>
      </c>
      <c r="AM19" s="176"/>
    </row>
    <row r="20" spans="1:39" ht="12.75">
      <c r="A20" s="14"/>
      <c r="B20" s="13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99"/>
      <c r="W20" s="160"/>
      <c r="X20" s="160"/>
      <c r="Y20" s="160"/>
      <c r="Z20" s="161"/>
      <c r="AA20" s="160"/>
      <c r="AB20" s="162"/>
      <c r="AC20" s="160"/>
      <c r="AD20" s="170"/>
      <c r="AE20" s="164"/>
      <c r="AF20" s="170"/>
      <c r="AG20" s="164"/>
      <c r="AH20" s="166"/>
      <c r="AI20" s="58">
        <f t="shared" si="0"/>
        <v>0</v>
      </c>
      <c r="AJ20" s="25">
        <f t="shared" si="1"/>
        <v>0</v>
      </c>
      <c r="AK20" s="93">
        <f t="shared" si="2"/>
        <v>0</v>
      </c>
      <c r="AM20" s="176"/>
    </row>
    <row r="21" spans="1:39" ht="12.75">
      <c r="A21" s="14"/>
      <c r="B21" s="13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99"/>
      <c r="W21" s="160"/>
      <c r="X21" s="160"/>
      <c r="Y21" s="160"/>
      <c r="Z21" s="161"/>
      <c r="AA21" s="160"/>
      <c r="AB21" s="162"/>
      <c r="AC21" s="160"/>
      <c r="AD21" s="170"/>
      <c r="AE21" s="164"/>
      <c r="AF21" s="170"/>
      <c r="AG21" s="164"/>
      <c r="AH21" s="166"/>
      <c r="AI21" s="58">
        <f t="shared" si="0"/>
        <v>0</v>
      </c>
      <c r="AJ21" s="25">
        <f t="shared" si="1"/>
        <v>0</v>
      </c>
      <c r="AK21" s="93">
        <f t="shared" si="2"/>
        <v>0</v>
      </c>
      <c r="AM21" s="176"/>
    </row>
    <row r="22" spans="1:39" ht="12.75">
      <c r="A22" s="14"/>
      <c r="B22" s="13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99"/>
      <c r="W22" s="160"/>
      <c r="X22" s="160"/>
      <c r="Y22" s="160"/>
      <c r="Z22" s="161"/>
      <c r="AA22" s="160"/>
      <c r="AB22" s="162"/>
      <c r="AC22" s="160"/>
      <c r="AD22" s="170"/>
      <c r="AE22" s="164"/>
      <c r="AF22" s="170"/>
      <c r="AG22" s="164"/>
      <c r="AH22" s="166"/>
      <c r="AI22" s="58">
        <f t="shared" si="0"/>
        <v>0</v>
      </c>
      <c r="AJ22" s="25">
        <f t="shared" si="1"/>
        <v>0</v>
      </c>
      <c r="AK22" s="93">
        <f t="shared" si="2"/>
        <v>0</v>
      </c>
      <c r="AM22" s="176"/>
    </row>
    <row r="23" spans="1:39" ht="12.75">
      <c r="A23" s="14"/>
      <c r="B23" s="13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99"/>
      <c r="W23" s="160"/>
      <c r="X23" s="160"/>
      <c r="Y23" s="160"/>
      <c r="Z23" s="161"/>
      <c r="AA23" s="160"/>
      <c r="AB23" s="162"/>
      <c r="AC23" s="160"/>
      <c r="AD23" s="170"/>
      <c r="AE23" s="164"/>
      <c r="AF23" s="170"/>
      <c r="AG23" s="164"/>
      <c r="AH23" s="166"/>
      <c r="AI23" s="58">
        <f t="shared" si="0"/>
        <v>0</v>
      </c>
      <c r="AJ23" s="25">
        <f t="shared" si="1"/>
        <v>0</v>
      </c>
      <c r="AK23" s="93">
        <f t="shared" si="2"/>
        <v>0</v>
      </c>
      <c r="AM23" s="176"/>
    </row>
    <row r="24" spans="1:39" ht="12.75">
      <c r="A24" s="14"/>
      <c r="B24" s="13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99"/>
      <c r="W24" s="160"/>
      <c r="X24" s="160"/>
      <c r="Y24" s="160"/>
      <c r="Z24" s="161"/>
      <c r="AA24" s="160"/>
      <c r="AB24" s="162"/>
      <c r="AC24" s="160"/>
      <c r="AD24" s="170"/>
      <c r="AE24" s="164"/>
      <c r="AF24" s="170"/>
      <c r="AG24" s="164"/>
      <c r="AH24" s="166"/>
      <c r="AI24" s="58">
        <f t="shared" si="0"/>
        <v>0</v>
      </c>
      <c r="AJ24" s="25">
        <f t="shared" si="1"/>
        <v>0</v>
      </c>
      <c r="AK24" s="93">
        <f t="shared" si="2"/>
        <v>0</v>
      </c>
      <c r="AM24" s="176"/>
    </row>
    <row r="25" spans="1:39" ht="12.75">
      <c r="A25" s="14"/>
      <c r="B25" s="13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99"/>
      <c r="W25" s="160"/>
      <c r="X25" s="160"/>
      <c r="Y25" s="160"/>
      <c r="Z25" s="161"/>
      <c r="AA25" s="160"/>
      <c r="AB25" s="162"/>
      <c r="AC25" s="160"/>
      <c r="AD25" s="170"/>
      <c r="AE25" s="164"/>
      <c r="AF25" s="170"/>
      <c r="AG25" s="164"/>
      <c r="AH25" s="166"/>
      <c r="AI25" s="58">
        <f t="shared" si="0"/>
        <v>0</v>
      </c>
      <c r="AJ25" s="25">
        <f t="shared" si="1"/>
        <v>0</v>
      </c>
      <c r="AK25" s="93">
        <f t="shared" si="2"/>
        <v>0</v>
      </c>
      <c r="AM25" s="176"/>
    </row>
    <row r="26" spans="1:39" ht="12.75">
      <c r="A26" s="14"/>
      <c r="B26" s="13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99"/>
      <c r="W26" s="160"/>
      <c r="X26" s="160"/>
      <c r="Y26" s="160"/>
      <c r="Z26" s="161"/>
      <c r="AA26" s="160"/>
      <c r="AB26" s="162"/>
      <c r="AC26" s="160"/>
      <c r="AD26" s="170"/>
      <c r="AE26" s="164"/>
      <c r="AF26" s="170"/>
      <c r="AG26" s="164"/>
      <c r="AH26" s="166"/>
      <c r="AI26" s="58">
        <f t="shared" si="0"/>
        <v>0</v>
      </c>
      <c r="AJ26" s="25">
        <f t="shared" si="1"/>
        <v>0</v>
      </c>
      <c r="AK26" s="93">
        <f t="shared" si="2"/>
        <v>0</v>
      </c>
      <c r="AM26" s="176"/>
    </row>
    <row r="27" spans="1:39" ht="12.75">
      <c r="A27" s="14"/>
      <c r="B27" s="13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99"/>
      <c r="W27" s="160"/>
      <c r="X27" s="160"/>
      <c r="Y27" s="160"/>
      <c r="Z27" s="161"/>
      <c r="AA27" s="160"/>
      <c r="AB27" s="162"/>
      <c r="AC27" s="160"/>
      <c r="AD27" s="170"/>
      <c r="AE27" s="164"/>
      <c r="AF27" s="170"/>
      <c r="AG27" s="164"/>
      <c r="AH27" s="166"/>
      <c r="AI27" s="58">
        <f t="shared" si="0"/>
        <v>0</v>
      </c>
      <c r="AJ27" s="25">
        <f t="shared" si="1"/>
        <v>0</v>
      </c>
      <c r="AK27" s="93">
        <f t="shared" si="2"/>
        <v>0</v>
      </c>
      <c r="AM27" s="176"/>
    </row>
    <row r="28" spans="1:39" ht="12.75">
      <c r="A28" s="14"/>
      <c r="B28" s="13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99"/>
      <c r="W28" s="160"/>
      <c r="X28" s="160"/>
      <c r="Y28" s="160"/>
      <c r="Z28" s="161"/>
      <c r="AA28" s="160"/>
      <c r="AB28" s="162"/>
      <c r="AC28" s="160"/>
      <c r="AD28" s="170"/>
      <c r="AE28" s="164"/>
      <c r="AF28" s="170"/>
      <c r="AG28" s="164"/>
      <c r="AH28" s="166"/>
      <c r="AI28" s="58">
        <f t="shared" si="0"/>
        <v>0</v>
      </c>
      <c r="AJ28" s="25">
        <f t="shared" si="1"/>
        <v>0</v>
      </c>
      <c r="AK28" s="93">
        <f t="shared" si="2"/>
        <v>0</v>
      </c>
      <c r="AM28" s="176"/>
    </row>
    <row r="29" spans="1:39" ht="12.75">
      <c r="A29" s="14"/>
      <c r="B29" s="13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99"/>
      <c r="W29" s="160"/>
      <c r="X29" s="160"/>
      <c r="Y29" s="160"/>
      <c r="Z29" s="161"/>
      <c r="AA29" s="160"/>
      <c r="AB29" s="162"/>
      <c r="AC29" s="160"/>
      <c r="AD29" s="170"/>
      <c r="AE29" s="164"/>
      <c r="AF29" s="170"/>
      <c r="AG29" s="164"/>
      <c r="AH29" s="166"/>
      <c r="AI29" s="58">
        <f t="shared" si="0"/>
        <v>0</v>
      </c>
      <c r="AJ29" s="25">
        <f t="shared" si="1"/>
        <v>0</v>
      </c>
      <c r="AK29" s="93">
        <f t="shared" si="2"/>
        <v>0</v>
      </c>
      <c r="AM29" s="176"/>
    </row>
    <row r="30" spans="1:39" ht="12.75">
      <c r="A30" s="14"/>
      <c r="B30" s="13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99"/>
      <c r="W30" s="160"/>
      <c r="X30" s="160"/>
      <c r="Y30" s="160"/>
      <c r="Z30" s="161"/>
      <c r="AA30" s="160"/>
      <c r="AB30" s="162"/>
      <c r="AC30" s="160"/>
      <c r="AD30" s="170"/>
      <c r="AE30" s="164"/>
      <c r="AF30" s="170"/>
      <c r="AG30" s="164"/>
      <c r="AH30" s="166"/>
      <c r="AI30" s="58">
        <f t="shared" si="0"/>
        <v>0</v>
      </c>
      <c r="AJ30" s="25">
        <f t="shared" si="1"/>
        <v>0</v>
      </c>
      <c r="AK30" s="93">
        <f t="shared" si="2"/>
        <v>0</v>
      </c>
      <c r="AM30" s="176"/>
    </row>
    <row r="31" spans="1:39" ht="12.75">
      <c r="A31" s="14"/>
      <c r="B31" s="13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99"/>
      <c r="W31" s="160"/>
      <c r="X31" s="160"/>
      <c r="Y31" s="160"/>
      <c r="Z31" s="161"/>
      <c r="AA31" s="160"/>
      <c r="AB31" s="162"/>
      <c r="AC31" s="160"/>
      <c r="AD31" s="170"/>
      <c r="AE31" s="164"/>
      <c r="AF31" s="170"/>
      <c r="AG31" s="164"/>
      <c r="AH31" s="166"/>
      <c r="AI31" s="58">
        <f t="shared" si="0"/>
        <v>0</v>
      </c>
      <c r="AJ31" s="25">
        <f t="shared" si="1"/>
        <v>0</v>
      </c>
      <c r="AK31" s="93">
        <f t="shared" si="2"/>
        <v>0</v>
      </c>
      <c r="AM31" s="176"/>
    </row>
    <row r="32" spans="1:39" ht="12.75">
      <c r="A32" s="14"/>
      <c r="B32" s="13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99"/>
      <c r="W32" s="160"/>
      <c r="X32" s="160"/>
      <c r="Y32" s="160"/>
      <c r="Z32" s="161"/>
      <c r="AA32" s="160"/>
      <c r="AB32" s="162"/>
      <c r="AC32" s="160"/>
      <c r="AD32" s="170"/>
      <c r="AE32" s="164"/>
      <c r="AF32" s="170"/>
      <c r="AG32" s="164"/>
      <c r="AH32" s="166"/>
      <c r="AI32" s="58">
        <f t="shared" si="0"/>
        <v>0</v>
      </c>
      <c r="AJ32" s="25">
        <f t="shared" si="1"/>
        <v>0</v>
      </c>
      <c r="AK32" s="93">
        <f t="shared" si="2"/>
        <v>0</v>
      </c>
      <c r="AM32" s="176"/>
    </row>
    <row r="33" spans="1:39" ht="12.75">
      <c r="A33" s="14"/>
      <c r="B33" s="13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99"/>
      <c r="W33" s="160"/>
      <c r="X33" s="160"/>
      <c r="Y33" s="160"/>
      <c r="Z33" s="161"/>
      <c r="AA33" s="160"/>
      <c r="AB33" s="162"/>
      <c r="AC33" s="160"/>
      <c r="AD33" s="170"/>
      <c r="AE33" s="164"/>
      <c r="AF33" s="170"/>
      <c r="AG33" s="164"/>
      <c r="AH33" s="166"/>
      <c r="AI33" s="58">
        <f t="shared" si="0"/>
        <v>0</v>
      </c>
      <c r="AJ33" s="25">
        <f t="shared" si="1"/>
        <v>0</v>
      </c>
      <c r="AK33" s="93">
        <f t="shared" si="2"/>
        <v>0</v>
      </c>
      <c r="AM33" s="176"/>
    </row>
    <row r="34" spans="1:39" ht="12.75">
      <c r="A34" s="14"/>
      <c r="B34" s="13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99"/>
      <c r="W34" s="160"/>
      <c r="X34" s="160"/>
      <c r="Y34" s="160"/>
      <c r="Z34" s="161"/>
      <c r="AA34" s="160"/>
      <c r="AB34" s="162"/>
      <c r="AC34" s="160"/>
      <c r="AD34" s="170"/>
      <c r="AE34" s="164"/>
      <c r="AF34" s="170"/>
      <c r="AG34" s="164"/>
      <c r="AH34" s="166"/>
      <c r="AI34" s="58">
        <f t="shared" si="0"/>
        <v>0</v>
      </c>
      <c r="AJ34" s="25">
        <f t="shared" si="1"/>
        <v>0</v>
      </c>
      <c r="AK34" s="93">
        <f t="shared" si="2"/>
        <v>0</v>
      </c>
      <c r="AM34" s="176"/>
    </row>
    <row r="35" spans="1:39" ht="12.75">
      <c r="A35" s="14"/>
      <c r="B35" s="13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99"/>
      <c r="W35" s="160"/>
      <c r="X35" s="160"/>
      <c r="Y35" s="160"/>
      <c r="Z35" s="161"/>
      <c r="AA35" s="160"/>
      <c r="AB35" s="162"/>
      <c r="AC35" s="160"/>
      <c r="AD35" s="170"/>
      <c r="AE35" s="164"/>
      <c r="AF35" s="170"/>
      <c r="AG35" s="164"/>
      <c r="AH35" s="166"/>
      <c r="AI35" s="58">
        <f t="shared" si="0"/>
        <v>0</v>
      </c>
      <c r="AJ35" s="25">
        <f t="shared" si="1"/>
        <v>0</v>
      </c>
      <c r="AK35" s="93">
        <f t="shared" si="2"/>
        <v>0</v>
      </c>
      <c r="AM35" s="176"/>
    </row>
    <row r="36" spans="1:39" ht="12.75">
      <c r="A36" s="14"/>
      <c r="B36" s="13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99"/>
      <c r="W36" s="160"/>
      <c r="X36" s="160"/>
      <c r="Y36" s="160"/>
      <c r="Z36" s="161"/>
      <c r="AA36" s="160"/>
      <c r="AB36" s="162"/>
      <c r="AC36" s="160"/>
      <c r="AD36" s="170"/>
      <c r="AE36" s="164"/>
      <c r="AF36" s="170"/>
      <c r="AG36" s="164"/>
      <c r="AH36" s="166"/>
      <c r="AI36" s="58">
        <f t="shared" si="0"/>
        <v>0</v>
      </c>
      <c r="AJ36" s="25">
        <f t="shared" si="1"/>
        <v>0</v>
      </c>
      <c r="AK36" s="93">
        <f t="shared" si="2"/>
        <v>0</v>
      </c>
      <c r="AM36" s="176"/>
    </row>
    <row r="37" spans="1:39" ht="12.75">
      <c r="A37" s="14"/>
      <c r="B37" s="13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99"/>
      <c r="W37" s="160"/>
      <c r="X37" s="160"/>
      <c r="Y37" s="160"/>
      <c r="Z37" s="161"/>
      <c r="AA37" s="160"/>
      <c r="AB37" s="162"/>
      <c r="AC37" s="160"/>
      <c r="AD37" s="170"/>
      <c r="AE37" s="164"/>
      <c r="AF37" s="170"/>
      <c r="AG37" s="164"/>
      <c r="AH37" s="166"/>
      <c r="AI37" s="58">
        <f t="shared" si="0"/>
        <v>0</v>
      </c>
      <c r="AJ37" s="25">
        <f t="shared" si="1"/>
        <v>0</v>
      </c>
      <c r="AK37" s="93">
        <f t="shared" si="2"/>
        <v>0</v>
      </c>
      <c r="AM37" s="176"/>
    </row>
    <row r="38" spans="1:39" ht="12.75">
      <c r="A38" s="14"/>
      <c r="B38" s="13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99"/>
      <c r="W38" s="160"/>
      <c r="X38" s="160"/>
      <c r="Y38" s="160"/>
      <c r="Z38" s="161"/>
      <c r="AA38" s="160"/>
      <c r="AB38" s="162"/>
      <c r="AC38" s="160"/>
      <c r="AD38" s="170"/>
      <c r="AE38" s="164"/>
      <c r="AF38" s="170"/>
      <c r="AG38" s="164"/>
      <c r="AH38" s="166"/>
      <c r="AI38" s="58">
        <f t="shared" si="0"/>
        <v>0</v>
      </c>
      <c r="AJ38" s="25">
        <f t="shared" si="1"/>
        <v>0</v>
      </c>
      <c r="AK38" s="93">
        <f t="shared" si="2"/>
        <v>0</v>
      </c>
      <c r="AM38" s="176"/>
    </row>
    <row r="39" spans="1:39" ht="12.75">
      <c r="A39" s="14"/>
      <c r="B39" s="13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99"/>
      <c r="W39" s="160"/>
      <c r="X39" s="160"/>
      <c r="Y39" s="160"/>
      <c r="Z39" s="161"/>
      <c r="AA39" s="160"/>
      <c r="AB39" s="162"/>
      <c r="AC39" s="160"/>
      <c r="AD39" s="170"/>
      <c r="AE39" s="164"/>
      <c r="AF39" s="170"/>
      <c r="AG39" s="164"/>
      <c r="AH39" s="166"/>
      <c r="AI39" s="58">
        <f t="shared" si="0"/>
        <v>0</v>
      </c>
      <c r="AJ39" s="25">
        <f t="shared" si="1"/>
        <v>0</v>
      </c>
      <c r="AK39" s="93">
        <f t="shared" si="2"/>
        <v>0</v>
      </c>
      <c r="AM39" s="176"/>
    </row>
    <row r="40" spans="1:39" ht="12.75">
      <c r="A40" s="14"/>
      <c r="B40" s="13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99"/>
      <c r="W40" s="160"/>
      <c r="X40" s="160"/>
      <c r="Y40" s="160"/>
      <c r="Z40" s="161"/>
      <c r="AA40" s="160"/>
      <c r="AB40" s="162"/>
      <c r="AC40" s="160"/>
      <c r="AD40" s="170"/>
      <c r="AE40" s="164"/>
      <c r="AF40" s="170"/>
      <c r="AG40" s="164"/>
      <c r="AH40" s="166"/>
      <c r="AI40" s="58">
        <f t="shared" si="0"/>
        <v>0</v>
      </c>
      <c r="AJ40" s="25">
        <f t="shared" si="1"/>
        <v>0</v>
      </c>
      <c r="AK40" s="93">
        <f t="shared" si="2"/>
        <v>0</v>
      </c>
      <c r="AM40" s="176"/>
    </row>
    <row r="41" spans="1:39" ht="12.75">
      <c r="A41" s="14"/>
      <c r="B41" s="13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99"/>
      <c r="W41" s="160"/>
      <c r="X41" s="160"/>
      <c r="Y41" s="160"/>
      <c r="Z41" s="161"/>
      <c r="AA41" s="160"/>
      <c r="AB41" s="162"/>
      <c r="AC41" s="160"/>
      <c r="AD41" s="170"/>
      <c r="AE41" s="164"/>
      <c r="AF41" s="170"/>
      <c r="AG41" s="164"/>
      <c r="AH41" s="166"/>
      <c r="AI41" s="58">
        <f t="shared" si="0"/>
        <v>0</v>
      </c>
      <c r="AJ41" s="25">
        <f t="shared" si="1"/>
        <v>0</v>
      </c>
      <c r="AK41" s="93">
        <f t="shared" si="2"/>
        <v>0</v>
      </c>
      <c r="AM41" s="176"/>
    </row>
    <row r="42" spans="1:39" ht="12.75">
      <c r="A42" s="14"/>
      <c r="B42" s="13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99"/>
      <c r="W42" s="160"/>
      <c r="X42" s="160"/>
      <c r="Y42" s="160"/>
      <c r="Z42" s="161"/>
      <c r="AA42" s="160"/>
      <c r="AB42" s="162"/>
      <c r="AC42" s="160"/>
      <c r="AD42" s="170"/>
      <c r="AE42" s="164"/>
      <c r="AF42" s="170"/>
      <c r="AG42" s="164"/>
      <c r="AH42" s="166"/>
      <c r="AI42" s="58">
        <f t="shared" si="0"/>
        <v>0</v>
      </c>
      <c r="AJ42" s="25">
        <f t="shared" si="1"/>
        <v>0</v>
      </c>
      <c r="AK42" s="93">
        <f t="shared" si="2"/>
        <v>0</v>
      </c>
      <c r="AM42" s="176"/>
    </row>
    <row r="43" spans="1:39" ht="12.75">
      <c r="A43" s="14"/>
      <c r="B43" s="13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99"/>
      <c r="W43" s="160"/>
      <c r="X43" s="160"/>
      <c r="Y43" s="160"/>
      <c r="Z43" s="161"/>
      <c r="AA43" s="160"/>
      <c r="AB43" s="162"/>
      <c r="AC43" s="160"/>
      <c r="AD43" s="170"/>
      <c r="AE43" s="164"/>
      <c r="AF43" s="170"/>
      <c r="AG43" s="164"/>
      <c r="AH43" s="166"/>
      <c r="AI43" s="58">
        <f t="shared" si="0"/>
        <v>0</v>
      </c>
      <c r="AJ43" s="25">
        <f t="shared" si="1"/>
        <v>0</v>
      </c>
      <c r="AK43" s="93">
        <f aca="true" t="shared" si="3" ref="AK43:AK74">C43*($C$9-$C$317)+D43*($D$9-$D$317)+E43*($E$9-$E$317)+G43*($G$9-$G$317)+H43*($H$9-$H$317)+I43*($I$9-$I$317)+K43*($K$9-$K$317)+L43*($L$9-$L$317)+M43*($M$9-$M$317)+O43*($O$9-$O$317)+P43*($P$9-$P$317)+Q43*($Q$9-$Q$317)+R43*($R$9-$R$317)+S43*($S$9-$S$317)+U43*($U$9-$U$317)+V43*($V$9-$V$317)++W43*($W$9-$W$317)+X43*($X$9-$X$317)+Y43*($Y$9-$Y$317)+Z43*($Z$9-$Z$317)+AA43*($AA$9+$AA$317)+AC43*($AC$9-$AC$317)+AD43*($AD$9-$AD$317)+AE43*($AE$9-$AE$317)+AF43*($AF$9-$AF$317)+AG43*($AG$9-$AG$317)+AH43*($AH$9-$AH$317)+AB43*($AB$9-$AB$317)</f>
        <v>0</v>
      </c>
      <c r="AM43" s="176"/>
    </row>
    <row r="44" spans="1:39" ht="12.75">
      <c r="A44" s="14"/>
      <c r="B44" s="13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99"/>
      <c r="W44" s="160"/>
      <c r="X44" s="160"/>
      <c r="Y44" s="160"/>
      <c r="Z44" s="161"/>
      <c r="AA44" s="160"/>
      <c r="AB44" s="162"/>
      <c r="AC44" s="160"/>
      <c r="AD44" s="170"/>
      <c r="AE44" s="164"/>
      <c r="AF44" s="170"/>
      <c r="AG44" s="164"/>
      <c r="AH44" s="166"/>
      <c r="AI44" s="58">
        <f t="shared" si="0"/>
        <v>0</v>
      </c>
      <c r="AJ44" s="25">
        <f t="shared" si="1"/>
        <v>0</v>
      </c>
      <c r="AK44" s="93">
        <f t="shared" si="3"/>
        <v>0</v>
      </c>
      <c r="AM44" s="176"/>
    </row>
    <row r="45" spans="1:39" ht="12.75">
      <c r="A45" s="14"/>
      <c r="B45" s="13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99"/>
      <c r="W45" s="160"/>
      <c r="X45" s="160"/>
      <c r="Y45" s="160"/>
      <c r="Z45" s="161"/>
      <c r="AA45" s="160"/>
      <c r="AB45" s="162"/>
      <c r="AC45" s="160"/>
      <c r="AD45" s="170"/>
      <c r="AE45" s="164"/>
      <c r="AF45" s="170"/>
      <c r="AG45" s="164"/>
      <c r="AH45" s="166"/>
      <c r="AI45" s="58">
        <f t="shared" si="0"/>
        <v>0</v>
      </c>
      <c r="AJ45" s="25">
        <f t="shared" si="1"/>
        <v>0</v>
      </c>
      <c r="AK45" s="93">
        <f t="shared" si="3"/>
        <v>0</v>
      </c>
      <c r="AM45" s="176"/>
    </row>
    <row r="46" spans="1:39" ht="12.75">
      <c r="A46" s="14"/>
      <c r="B46" s="13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99"/>
      <c r="W46" s="160"/>
      <c r="X46" s="160"/>
      <c r="Y46" s="160"/>
      <c r="Z46" s="161"/>
      <c r="AA46" s="160"/>
      <c r="AB46" s="162"/>
      <c r="AC46" s="160"/>
      <c r="AD46" s="170"/>
      <c r="AE46" s="164"/>
      <c r="AF46" s="170"/>
      <c r="AG46" s="164"/>
      <c r="AH46" s="166"/>
      <c r="AI46" s="58">
        <f t="shared" si="0"/>
        <v>0</v>
      </c>
      <c r="AJ46" s="25">
        <f t="shared" si="1"/>
        <v>0</v>
      </c>
      <c r="AK46" s="93">
        <f t="shared" si="3"/>
        <v>0</v>
      </c>
      <c r="AM46" s="176"/>
    </row>
    <row r="47" spans="1:39" ht="12.75">
      <c r="A47" s="14"/>
      <c r="B47" s="13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99"/>
      <c r="W47" s="160"/>
      <c r="X47" s="160"/>
      <c r="Y47" s="160"/>
      <c r="Z47" s="161"/>
      <c r="AA47" s="160"/>
      <c r="AB47" s="162"/>
      <c r="AC47" s="160"/>
      <c r="AD47" s="170"/>
      <c r="AE47" s="164"/>
      <c r="AF47" s="170"/>
      <c r="AG47" s="164"/>
      <c r="AH47" s="166"/>
      <c r="AI47" s="58">
        <f t="shared" si="0"/>
        <v>0</v>
      </c>
      <c r="AJ47" s="25">
        <f t="shared" si="1"/>
        <v>0</v>
      </c>
      <c r="AK47" s="93">
        <f t="shared" si="3"/>
        <v>0</v>
      </c>
      <c r="AM47" s="176"/>
    </row>
    <row r="48" spans="1:39" ht="12.75">
      <c r="A48" s="14"/>
      <c r="B48" s="13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99"/>
      <c r="W48" s="160"/>
      <c r="X48" s="160"/>
      <c r="Y48" s="160"/>
      <c r="Z48" s="161"/>
      <c r="AA48" s="160"/>
      <c r="AB48" s="162"/>
      <c r="AC48" s="160"/>
      <c r="AD48" s="170"/>
      <c r="AE48" s="164"/>
      <c r="AF48" s="170"/>
      <c r="AG48" s="164"/>
      <c r="AH48" s="166"/>
      <c r="AI48" s="58">
        <f t="shared" si="0"/>
        <v>0</v>
      </c>
      <c r="AJ48" s="25">
        <f t="shared" si="1"/>
        <v>0</v>
      </c>
      <c r="AK48" s="93">
        <f t="shared" si="3"/>
        <v>0</v>
      </c>
      <c r="AM48" s="176"/>
    </row>
    <row r="49" spans="1:39" ht="12.75">
      <c r="A49" s="14"/>
      <c r="B49" s="13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99"/>
      <c r="W49" s="160"/>
      <c r="X49" s="160"/>
      <c r="Y49" s="160"/>
      <c r="Z49" s="161"/>
      <c r="AA49" s="160"/>
      <c r="AB49" s="162"/>
      <c r="AC49" s="160"/>
      <c r="AD49" s="170"/>
      <c r="AE49" s="164"/>
      <c r="AF49" s="170"/>
      <c r="AG49" s="164"/>
      <c r="AH49" s="166"/>
      <c r="AI49" s="58">
        <f t="shared" si="0"/>
        <v>0</v>
      </c>
      <c r="AJ49" s="25">
        <f t="shared" si="1"/>
        <v>0</v>
      </c>
      <c r="AK49" s="93">
        <f t="shared" si="3"/>
        <v>0</v>
      </c>
      <c r="AM49" s="176"/>
    </row>
    <row r="50" spans="1:39" ht="12.75">
      <c r="A50" s="14"/>
      <c r="B50" s="13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99"/>
      <c r="W50" s="160"/>
      <c r="X50" s="160"/>
      <c r="Y50" s="160"/>
      <c r="Z50" s="161"/>
      <c r="AA50" s="160"/>
      <c r="AB50" s="162"/>
      <c r="AC50" s="160"/>
      <c r="AD50" s="170"/>
      <c r="AE50" s="164"/>
      <c r="AF50" s="170"/>
      <c r="AG50" s="164"/>
      <c r="AH50" s="166"/>
      <c r="AI50" s="58">
        <f t="shared" si="0"/>
        <v>0</v>
      </c>
      <c r="AJ50" s="25">
        <f t="shared" si="1"/>
        <v>0</v>
      </c>
      <c r="AK50" s="93">
        <f t="shared" si="3"/>
        <v>0</v>
      </c>
      <c r="AM50" s="176"/>
    </row>
    <row r="51" spans="1:39" ht="12.75">
      <c r="A51" s="14"/>
      <c r="B51" s="13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99"/>
      <c r="W51" s="160"/>
      <c r="X51" s="160"/>
      <c r="Y51" s="160"/>
      <c r="Z51" s="161"/>
      <c r="AA51" s="160"/>
      <c r="AB51" s="162"/>
      <c r="AC51" s="160"/>
      <c r="AD51" s="170"/>
      <c r="AE51" s="164"/>
      <c r="AF51" s="170"/>
      <c r="AG51" s="164"/>
      <c r="AH51" s="166"/>
      <c r="AI51" s="58">
        <f t="shared" si="0"/>
        <v>0</v>
      </c>
      <c r="AJ51" s="25">
        <f t="shared" si="1"/>
        <v>0</v>
      </c>
      <c r="AK51" s="93">
        <f t="shared" si="3"/>
        <v>0</v>
      </c>
      <c r="AM51" s="176"/>
    </row>
    <row r="52" spans="1:39" ht="12.75">
      <c r="A52" s="14"/>
      <c r="B52" s="13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99"/>
      <c r="W52" s="160"/>
      <c r="X52" s="160"/>
      <c r="Y52" s="160"/>
      <c r="Z52" s="161"/>
      <c r="AA52" s="160"/>
      <c r="AB52" s="162"/>
      <c r="AC52" s="160"/>
      <c r="AD52" s="170"/>
      <c r="AE52" s="164"/>
      <c r="AF52" s="170"/>
      <c r="AG52" s="164"/>
      <c r="AH52" s="166"/>
      <c r="AI52" s="58">
        <f t="shared" si="0"/>
        <v>0</v>
      </c>
      <c r="AJ52" s="25">
        <f t="shared" si="1"/>
        <v>0</v>
      </c>
      <c r="AK52" s="93">
        <f t="shared" si="3"/>
        <v>0</v>
      </c>
      <c r="AM52" s="176"/>
    </row>
    <row r="53" spans="1:39" ht="12.75">
      <c r="A53" s="14"/>
      <c r="B53" s="13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99"/>
      <c r="W53" s="160"/>
      <c r="X53" s="160"/>
      <c r="Y53" s="160"/>
      <c r="Z53" s="161"/>
      <c r="AA53" s="160"/>
      <c r="AB53" s="162"/>
      <c r="AC53" s="160"/>
      <c r="AD53" s="170"/>
      <c r="AE53" s="164"/>
      <c r="AF53" s="170"/>
      <c r="AG53" s="164"/>
      <c r="AH53" s="166"/>
      <c r="AI53" s="58">
        <f t="shared" si="0"/>
        <v>0</v>
      </c>
      <c r="AJ53" s="25">
        <f t="shared" si="1"/>
        <v>0</v>
      </c>
      <c r="AK53" s="93">
        <f t="shared" si="3"/>
        <v>0</v>
      </c>
      <c r="AM53" s="176"/>
    </row>
    <row r="54" spans="1:39" ht="12.75">
      <c r="A54" s="14"/>
      <c r="B54" s="13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99"/>
      <c r="W54" s="160"/>
      <c r="X54" s="160"/>
      <c r="Y54" s="160"/>
      <c r="Z54" s="161"/>
      <c r="AA54" s="160"/>
      <c r="AB54" s="162"/>
      <c r="AC54" s="160"/>
      <c r="AD54" s="170"/>
      <c r="AE54" s="164"/>
      <c r="AF54" s="170"/>
      <c r="AG54" s="164"/>
      <c r="AH54" s="166"/>
      <c r="AI54" s="58">
        <f t="shared" si="0"/>
        <v>0</v>
      </c>
      <c r="AJ54" s="25">
        <f t="shared" si="1"/>
        <v>0</v>
      </c>
      <c r="AK54" s="93">
        <f t="shared" si="3"/>
        <v>0</v>
      </c>
      <c r="AM54" s="176"/>
    </row>
    <row r="55" spans="1:39" ht="12.75">
      <c r="A55" s="14"/>
      <c r="B55" s="13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99"/>
      <c r="W55" s="160"/>
      <c r="X55" s="160"/>
      <c r="Y55" s="160"/>
      <c r="Z55" s="161"/>
      <c r="AA55" s="160"/>
      <c r="AB55" s="162"/>
      <c r="AC55" s="160"/>
      <c r="AD55" s="170"/>
      <c r="AE55" s="164"/>
      <c r="AF55" s="170"/>
      <c r="AG55" s="164"/>
      <c r="AH55" s="166"/>
      <c r="AI55" s="58">
        <f t="shared" si="0"/>
        <v>0</v>
      </c>
      <c r="AJ55" s="25">
        <f t="shared" si="1"/>
        <v>0</v>
      </c>
      <c r="AK55" s="93">
        <f t="shared" si="3"/>
        <v>0</v>
      </c>
      <c r="AM55" s="176"/>
    </row>
    <row r="56" spans="1:39" ht="12.75">
      <c r="A56" s="14"/>
      <c r="B56" s="13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99"/>
      <c r="W56" s="160"/>
      <c r="X56" s="160"/>
      <c r="Y56" s="160"/>
      <c r="Z56" s="161"/>
      <c r="AA56" s="160"/>
      <c r="AB56" s="162"/>
      <c r="AC56" s="160"/>
      <c r="AD56" s="170"/>
      <c r="AE56" s="164"/>
      <c r="AF56" s="170"/>
      <c r="AG56" s="164"/>
      <c r="AH56" s="166"/>
      <c r="AI56" s="58">
        <f t="shared" si="0"/>
        <v>0</v>
      </c>
      <c r="AJ56" s="25">
        <f t="shared" si="1"/>
        <v>0</v>
      </c>
      <c r="AK56" s="93">
        <f t="shared" si="3"/>
        <v>0</v>
      </c>
      <c r="AM56" s="176"/>
    </row>
    <row r="57" spans="1:39" ht="12.75">
      <c r="A57" s="14"/>
      <c r="B57" s="13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99"/>
      <c r="W57" s="160"/>
      <c r="X57" s="160"/>
      <c r="Y57" s="160"/>
      <c r="Z57" s="161"/>
      <c r="AA57" s="160"/>
      <c r="AB57" s="162"/>
      <c r="AC57" s="160"/>
      <c r="AD57" s="170"/>
      <c r="AE57" s="164"/>
      <c r="AF57" s="170"/>
      <c r="AG57" s="164"/>
      <c r="AH57" s="166"/>
      <c r="AI57" s="58">
        <f t="shared" si="0"/>
        <v>0</v>
      </c>
      <c r="AJ57" s="25">
        <f t="shared" si="1"/>
        <v>0</v>
      </c>
      <c r="AK57" s="93">
        <f t="shared" si="3"/>
        <v>0</v>
      </c>
      <c r="AM57" s="176"/>
    </row>
    <row r="58" spans="1:39" ht="12.75">
      <c r="A58" s="14"/>
      <c r="B58" s="13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99"/>
      <c r="W58" s="160"/>
      <c r="X58" s="160"/>
      <c r="Y58" s="160"/>
      <c r="Z58" s="161"/>
      <c r="AA58" s="160"/>
      <c r="AB58" s="162"/>
      <c r="AC58" s="160"/>
      <c r="AD58" s="170"/>
      <c r="AE58" s="164"/>
      <c r="AF58" s="170"/>
      <c r="AG58" s="164"/>
      <c r="AH58" s="166"/>
      <c r="AI58" s="58">
        <f t="shared" si="0"/>
        <v>0</v>
      </c>
      <c r="AJ58" s="25">
        <f t="shared" si="1"/>
        <v>0</v>
      </c>
      <c r="AK58" s="93">
        <f t="shared" si="3"/>
        <v>0</v>
      </c>
      <c r="AM58" s="176"/>
    </row>
    <row r="59" spans="1:39" ht="12.75">
      <c r="A59" s="14"/>
      <c r="B59" s="13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99"/>
      <c r="W59" s="160"/>
      <c r="X59" s="160"/>
      <c r="Y59" s="160"/>
      <c r="Z59" s="161"/>
      <c r="AA59" s="160"/>
      <c r="AB59" s="162"/>
      <c r="AC59" s="160"/>
      <c r="AD59" s="170"/>
      <c r="AE59" s="164"/>
      <c r="AF59" s="170"/>
      <c r="AG59" s="164"/>
      <c r="AH59" s="166"/>
      <c r="AI59" s="58">
        <f t="shared" si="0"/>
        <v>0</v>
      </c>
      <c r="AJ59" s="25">
        <f t="shared" si="1"/>
        <v>0</v>
      </c>
      <c r="AK59" s="93">
        <f t="shared" si="3"/>
        <v>0</v>
      </c>
      <c r="AM59" s="176"/>
    </row>
    <row r="60" spans="1:39" ht="12.75">
      <c r="A60" s="14"/>
      <c r="B60" s="13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99"/>
      <c r="W60" s="160"/>
      <c r="X60" s="160"/>
      <c r="Y60" s="160"/>
      <c r="Z60" s="161"/>
      <c r="AA60" s="160"/>
      <c r="AB60" s="162"/>
      <c r="AC60" s="160"/>
      <c r="AD60" s="170"/>
      <c r="AE60" s="164"/>
      <c r="AF60" s="170"/>
      <c r="AG60" s="164"/>
      <c r="AH60" s="166"/>
      <c r="AI60" s="58">
        <f t="shared" si="0"/>
        <v>0</v>
      </c>
      <c r="AJ60" s="25">
        <f t="shared" si="1"/>
        <v>0</v>
      </c>
      <c r="AK60" s="93">
        <f t="shared" si="3"/>
        <v>0</v>
      </c>
      <c r="AM60" s="176"/>
    </row>
    <row r="61" spans="1:39" ht="12.75">
      <c r="A61" s="14"/>
      <c r="B61" s="13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99"/>
      <c r="W61" s="160"/>
      <c r="X61" s="160"/>
      <c r="Y61" s="160"/>
      <c r="Z61" s="161"/>
      <c r="AA61" s="160"/>
      <c r="AB61" s="162"/>
      <c r="AC61" s="160"/>
      <c r="AD61" s="170"/>
      <c r="AE61" s="164"/>
      <c r="AF61" s="170"/>
      <c r="AG61" s="164"/>
      <c r="AH61" s="166"/>
      <c r="AI61" s="58">
        <f t="shared" si="0"/>
        <v>0</v>
      </c>
      <c r="AJ61" s="25">
        <f t="shared" si="1"/>
        <v>0</v>
      </c>
      <c r="AK61" s="93">
        <f t="shared" si="3"/>
        <v>0</v>
      </c>
      <c r="AM61" s="176"/>
    </row>
    <row r="62" spans="1:39" ht="12.75">
      <c r="A62" s="14"/>
      <c r="B62" s="13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99"/>
      <c r="W62" s="160"/>
      <c r="X62" s="160"/>
      <c r="Y62" s="160"/>
      <c r="Z62" s="161"/>
      <c r="AA62" s="160"/>
      <c r="AB62" s="162"/>
      <c r="AC62" s="160"/>
      <c r="AD62" s="170"/>
      <c r="AE62" s="164"/>
      <c r="AF62" s="170"/>
      <c r="AG62" s="164"/>
      <c r="AH62" s="166"/>
      <c r="AI62" s="58">
        <f t="shared" si="0"/>
        <v>0</v>
      </c>
      <c r="AJ62" s="25">
        <f t="shared" si="1"/>
        <v>0</v>
      </c>
      <c r="AK62" s="93">
        <f t="shared" si="3"/>
        <v>0</v>
      </c>
      <c r="AM62" s="176"/>
    </row>
    <row r="63" spans="1:39" ht="12.75">
      <c r="A63" s="14"/>
      <c r="B63" s="13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99"/>
      <c r="W63" s="160"/>
      <c r="X63" s="160"/>
      <c r="Y63" s="160"/>
      <c r="Z63" s="161"/>
      <c r="AA63" s="160"/>
      <c r="AB63" s="162"/>
      <c r="AC63" s="160"/>
      <c r="AD63" s="170"/>
      <c r="AE63" s="164"/>
      <c r="AF63" s="170"/>
      <c r="AG63" s="164"/>
      <c r="AH63" s="166"/>
      <c r="AI63" s="58">
        <f t="shared" si="0"/>
        <v>0</v>
      </c>
      <c r="AJ63" s="25">
        <f t="shared" si="1"/>
        <v>0</v>
      </c>
      <c r="AK63" s="93">
        <f t="shared" si="3"/>
        <v>0</v>
      </c>
      <c r="AM63" s="176"/>
    </row>
    <row r="64" spans="1:39" ht="12.75">
      <c r="A64" s="14"/>
      <c r="B64" s="13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99"/>
      <c r="W64" s="160"/>
      <c r="X64" s="160"/>
      <c r="Y64" s="160"/>
      <c r="Z64" s="161"/>
      <c r="AA64" s="160"/>
      <c r="AB64" s="162"/>
      <c r="AC64" s="160"/>
      <c r="AD64" s="170"/>
      <c r="AE64" s="164"/>
      <c r="AF64" s="170"/>
      <c r="AG64" s="164"/>
      <c r="AH64" s="166"/>
      <c r="AI64" s="58">
        <f t="shared" si="0"/>
        <v>0</v>
      </c>
      <c r="AJ64" s="25">
        <f t="shared" si="1"/>
        <v>0</v>
      </c>
      <c r="AK64" s="93">
        <f t="shared" si="3"/>
        <v>0</v>
      </c>
      <c r="AM64" s="176"/>
    </row>
    <row r="65" spans="1:39" ht="12.75">
      <c r="A65" s="14"/>
      <c r="B65" s="13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99"/>
      <c r="W65" s="160"/>
      <c r="X65" s="160"/>
      <c r="Y65" s="160"/>
      <c r="Z65" s="161"/>
      <c r="AA65" s="160"/>
      <c r="AB65" s="162"/>
      <c r="AC65" s="160"/>
      <c r="AD65" s="170"/>
      <c r="AE65" s="164"/>
      <c r="AF65" s="170"/>
      <c r="AG65" s="164"/>
      <c r="AH65" s="166"/>
      <c r="AI65" s="58">
        <f t="shared" si="0"/>
        <v>0</v>
      </c>
      <c r="AJ65" s="25">
        <f t="shared" si="1"/>
        <v>0</v>
      </c>
      <c r="AK65" s="93">
        <f t="shared" si="3"/>
        <v>0</v>
      </c>
      <c r="AM65" s="176"/>
    </row>
    <row r="66" spans="1:39" ht="12.75">
      <c r="A66" s="14"/>
      <c r="B66" s="13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99"/>
      <c r="W66" s="160"/>
      <c r="X66" s="160"/>
      <c r="Y66" s="160"/>
      <c r="Z66" s="161"/>
      <c r="AA66" s="160"/>
      <c r="AB66" s="162"/>
      <c r="AC66" s="160"/>
      <c r="AD66" s="170"/>
      <c r="AE66" s="164"/>
      <c r="AF66" s="170"/>
      <c r="AG66" s="164"/>
      <c r="AH66" s="166"/>
      <c r="AI66" s="58">
        <f t="shared" si="0"/>
        <v>0</v>
      </c>
      <c r="AJ66" s="25">
        <f t="shared" si="1"/>
        <v>0</v>
      </c>
      <c r="AK66" s="93">
        <f t="shared" si="3"/>
        <v>0</v>
      </c>
      <c r="AM66" s="176"/>
    </row>
    <row r="67" spans="1:39" ht="12.75">
      <c r="A67" s="14"/>
      <c r="B67" s="13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99"/>
      <c r="W67" s="160"/>
      <c r="X67" s="160"/>
      <c r="Y67" s="160"/>
      <c r="Z67" s="161"/>
      <c r="AA67" s="160"/>
      <c r="AB67" s="162"/>
      <c r="AC67" s="160"/>
      <c r="AD67" s="170"/>
      <c r="AE67" s="164"/>
      <c r="AF67" s="170"/>
      <c r="AG67" s="164"/>
      <c r="AH67" s="166"/>
      <c r="AI67" s="58">
        <f t="shared" si="0"/>
        <v>0</v>
      </c>
      <c r="AJ67" s="25">
        <f t="shared" si="1"/>
        <v>0</v>
      </c>
      <c r="AK67" s="93">
        <f t="shared" si="3"/>
        <v>0</v>
      </c>
      <c r="AM67" s="176"/>
    </row>
    <row r="68" spans="1:39" ht="12.75">
      <c r="A68" s="14"/>
      <c r="B68" s="13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99"/>
      <c r="W68" s="160"/>
      <c r="X68" s="160"/>
      <c r="Y68" s="160"/>
      <c r="Z68" s="161"/>
      <c r="AA68" s="160"/>
      <c r="AB68" s="162"/>
      <c r="AC68" s="160"/>
      <c r="AD68" s="170"/>
      <c r="AE68" s="164"/>
      <c r="AF68" s="170"/>
      <c r="AG68" s="164"/>
      <c r="AH68" s="166"/>
      <c r="AI68" s="58">
        <f t="shared" si="0"/>
        <v>0</v>
      </c>
      <c r="AJ68" s="25">
        <f t="shared" si="1"/>
        <v>0</v>
      </c>
      <c r="AK68" s="93">
        <f t="shared" si="3"/>
        <v>0</v>
      </c>
      <c r="AM68" s="176"/>
    </row>
    <row r="69" spans="1:39" ht="12.75">
      <c r="A69" s="14"/>
      <c r="B69" s="13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99"/>
      <c r="W69" s="160"/>
      <c r="X69" s="160"/>
      <c r="Y69" s="160"/>
      <c r="Z69" s="161"/>
      <c r="AA69" s="160"/>
      <c r="AB69" s="162"/>
      <c r="AC69" s="160"/>
      <c r="AD69" s="170"/>
      <c r="AE69" s="164"/>
      <c r="AF69" s="170"/>
      <c r="AG69" s="164"/>
      <c r="AH69" s="166"/>
      <c r="AI69" s="58">
        <f t="shared" si="0"/>
        <v>0</v>
      </c>
      <c r="AJ69" s="25">
        <f t="shared" si="1"/>
        <v>0</v>
      </c>
      <c r="AK69" s="93">
        <f t="shared" si="3"/>
        <v>0</v>
      </c>
      <c r="AM69" s="176"/>
    </row>
    <row r="70" spans="1:39" ht="12.75">
      <c r="A70" s="14"/>
      <c r="B70" s="13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99"/>
      <c r="W70" s="160"/>
      <c r="X70" s="160"/>
      <c r="Y70" s="160"/>
      <c r="Z70" s="161"/>
      <c r="AA70" s="160"/>
      <c r="AB70" s="162"/>
      <c r="AC70" s="160"/>
      <c r="AD70" s="170"/>
      <c r="AE70" s="164"/>
      <c r="AF70" s="170"/>
      <c r="AG70" s="164"/>
      <c r="AH70" s="166"/>
      <c r="AI70" s="58">
        <f t="shared" si="0"/>
        <v>0</v>
      </c>
      <c r="AJ70" s="25">
        <f t="shared" si="1"/>
        <v>0</v>
      </c>
      <c r="AK70" s="93">
        <f t="shared" si="3"/>
        <v>0</v>
      </c>
      <c r="AM70" s="176"/>
    </row>
    <row r="71" spans="1:39" ht="12.75">
      <c r="A71" s="14"/>
      <c r="B71" s="13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99"/>
      <c r="W71" s="160"/>
      <c r="X71" s="160"/>
      <c r="Y71" s="160"/>
      <c r="Z71" s="161"/>
      <c r="AA71" s="160"/>
      <c r="AB71" s="162"/>
      <c r="AC71" s="160"/>
      <c r="AD71" s="170"/>
      <c r="AE71" s="164"/>
      <c r="AF71" s="170"/>
      <c r="AG71" s="164"/>
      <c r="AH71" s="166"/>
      <c r="AI71" s="58">
        <f t="shared" si="0"/>
        <v>0</v>
      </c>
      <c r="AJ71" s="25">
        <f t="shared" si="1"/>
        <v>0</v>
      </c>
      <c r="AK71" s="93">
        <f t="shared" si="3"/>
        <v>0</v>
      </c>
      <c r="AM71" s="176"/>
    </row>
    <row r="72" spans="1:39" ht="12.75">
      <c r="A72" s="14"/>
      <c r="B72" s="13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99"/>
      <c r="W72" s="160"/>
      <c r="X72" s="160"/>
      <c r="Y72" s="160"/>
      <c r="Z72" s="161"/>
      <c r="AA72" s="160"/>
      <c r="AB72" s="162"/>
      <c r="AC72" s="160"/>
      <c r="AD72" s="170"/>
      <c r="AE72" s="164"/>
      <c r="AF72" s="170"/>
      <c r="AG72" s="164"/>
      <c r="AH72" s="166"/>
      <c r="AI72" s="58">
        <f t="shared" si="0"/>
        <v>0</v>
      </c>
      <c r="AJ72" s="25">
        <f t="shared" si="1"/>
        <v>0</v>
      </c>
      <c r="AK72" s="93">
        <f t="shared" si="3"/>
        <v>0</v>
      </c>
      <c r="AM72" s="176"/>
    </row>
    <row r="73" spans="1:39" ht="12.75">
      <c r="A73" s="14"/>
      <c r="B73" s="13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99"/>
      <c r="W73" s="160"/>
      <c r="X73" s="160"/>
      <c r="Y73" s="160"/>
      <c r="Z73" s="161"/>
      <c r="AA73" s="160"/>
      <c r="AB73" s="162"/>
      <c r="AC73" s="160"/>
      <c r="AD73" s="170"/>
      <c r="AE73" s="164"/>
      <c r="AF73" s="170"/>
      <c r="AG73" s="164"/>
      <c r="AH73" s="166"/>
      <c r="AI73" s="58">
        <f t="shared" si="0"/>
        <v>0</v>
      </c>
      <c r="AJ73" s="25">
        <f t="shared" si="1"/>
        <v>0</v>
      </c>
      <c r="AK73" s="93">
        <f t="shared" si="3"/>
        <v>0</v>
      </c>
      <c r="AM73" s="176"/>
    </row>
    <row r="74" spans="1:39" ht="12.75">
      <c r="A74" s="14"/>
      <c r="B74" s="13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99"/>
      <c r="W74" s="160"/>
      <c r="X74" s="160"/>
      <c r="Y74" s="160"/>
      <c r="Z74" s="161"/>
      <c r="AA74" s="160"/>
      <c r="AB74" s="162"/>
      <c r="AC74" s="160"/>
      <c r="AD74" s="170"/>
      <c r="AE74" s="164"/>
      <c r="AF74" s="170"/>
      <c r="AG74" s="164"/>
      <c r="AH74" s="166"/>
      <c r="AI74" s="58">
        <f t="shared" si="0"/>
        <v>0</v>
      </c>
      <c r="AJ74" s="25">
        <f t="shared" si="1"/>
        <v>0</v>
      </c>
      <c r="AK74" s="93">
        <f t="shared" si="3"/>
        <v>0</v>
      </c>
      <c r="AM74" s="176"/>
    </row>
    <row r="75" spans="1:39" ht="12.75">
      <c r="A75" s="14"/>
      <c r="B75" s="13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99"/>
      <c r="W75" s="160"/>
      <c r="X75" s="160"/>
      <c r="Y75" s="160"/>
      <c r="Z75" s="161"/>
      <c r="AA75" s="160"/>
      <c r="AB75" s="162"/>
      <c r="AC75" s="160"/>
      <c r="AD75" s="170"/>
      <c r="AE75" s="164"/>
      <c r="AF75" s="170"/>
      <c r="AG75" s="164"/>
      <c r="AH75" s="166"/>
      <c r="AI75" s="58">
        <f t="shared" si="0"/>
        <v>0</v>
      </c>
      <c r="AJ75" s="25">
        <f t="shared" si="1"/>
        <v>0</v>
      </c>
      <c r="AK75" s="93">
        <f aca="true" t="shared" si="4" ref="AK75:AK99">C75*($C$9-$C$317)+D75*($D$9-$D$317)+E75*($E$9-$E$317)+G75*($G$9-$G$317)+H75*($H$9-$H$317)+I75*($I$9-$I$317)+K75*($K$9-$K$317)+L75*($L$9-$L$317)+M75*($M$9-$M$317)+O75*($O$9-$O$317)+P75*($P$9-$P$317)+Q75*($Q$9-$Q$317)+R75*($R$9-$R$317)+S75*($S$9-$S$317)+U75*($U$9-$U$317)+V75*($V$9-$V$317)++W75*($W$9-$W$317)+X75*($X$9-$X$317)+Y75*($Y$9-$Y$317)+Z75*($Z$9-$Z$317)+AA75*($AA$9+$AA$317)+AC75*($AC$9-$AC$317)+AD75*($AD$9-$AD$317)+AE75*($AE$9-$AE$317)+AF75*($AF$9-$AF$317)+AG75*($AG$9-$AG$317)+AH75*($AH$9-$AH$317)+AB75*($AB$9-$AB$317)</f>
        <v>0</v>
      </c>
      <c r="AM75" s="176"/>
    </row>
    <row r="76" spans="1:39" ht="12.75">
      <c r="A76" s="14"/>
      <c r="B76" s="13"/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99"/>
      <c r="W76" s="160"/>
      <c r="X76" s="160"/>
      <c r="Y76" s="160"/>
      <c r="Z76" s="161"/>
      <c r="AA76" s="160"/>
      <c r="AB76" s="162"/>
      <c r="AC76" s="160"/>
      <c r="AD76" s="170"/>
      <c r="AE76" s="164"/>
      <c r="AF76" s="170"/>
      <c r="AG76" s="164"/>
      <c r="AH76" s="166"/>
      <c r="AI76" s="58">
        <f aca="true" t="shared" si="5" ref="AI76:AI139">$C$9*C76+$D$9*D76+$E$9*E76+$F$9*F76+$G$9*G76+$H$9*H76+$I$9*I76+$J$9*J76+$K$9*K76+$L$9*L76+$M$9*M76+$N$9*N76+$O$9*O76+$P$9*P76+$Q$9*Q76+$R$9*R76+$S$9*S76+$T$9*T76+$U$9*U76+$V$9*V76+$W$9*W76+$X$9*X76+$Y$9*Y76+$Z$9*Z76+$AA$9*AA76+$AB$9*AB76+$AC$9*AC76+$AD$9*AD76+$AE$9*AE76+$AF$9*AF76+$AG$9*AG76+$AH$9*AH76</f>
        <v>0</v>
      </c>
      <c r="AJ76" s="25">
        <f aca="true" t="shared" si="6" ref="AJ76:AJ99">SUM(C76:X76,AB76:AH76)</f>
        <v>0</v>
      </c>
      <c r="AK76" s="93">
        <f t="shared" si="4"/>
        <v>0</v>
      </c>
      <c r="AM76" s="176"/>
    </row>
    <row r="77" spans="1:39" ht="12.75">
      <c r="A77" s="14"/>
      <c r="B77" s="13"/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99"/>
      <c r="W77" s="160"/>
      <c r="X77" s="160"/>
      <c r="Y77" s="160"/>
      <c r="Z77" s="161"/>
      <c r="AA77" s="160"/>
      <c r="AB77" s="162"/>
      <c r="AC77" s="160"/>
      <c r="AD77" s="170"/>
      <c r="AE77" s="164"/>
      <c r="AF77" s="170"/>
      <c r="AG77" s="164"/>
      <c r="AH77" s="166"/>
      <c r="AI77" s="58">
        <f t="shared" si="5"/>
        <v>0</v>
      </c>
      <c r="AJ77" s="25">
        <f t="shared" si="6"/>
        <v>0</v>
      </c>
      <c r="AK77" s="93">
        <f t="shared" si="4"/>
        <v>0</v>
      </c>
      <c r="AM77" s="176"/>
    </row>
    <row r="78" spans="1:39" ht="12.75">
      <c r="A78" s="14"/>
      <c r="B78" s="13"/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99"/>
      <c r="W78" s="160"/>
      <c r="X78" s="160"/>
      <c r="Y78" s="160"/>
      <c r="Z78" s="161"/>
      <c r="AA78" s="160"/>
      <c r="AB78" s="162"/>
      <c r="AC78" s="160"/>
      <c r="AD78" s="170"/>
      <c r="AE78" s="164"/>
      <c r="AF78" s="170"/>
      <c r="AG78" s="164"/>
      <c r="AH78" s="166"/>
      <c r="AI78" s="58">
        <f t="shared" si="5"/>
        <v>0</v>
      </c>
      <c r="AJ78" s="25">
        <f t="shared" si="6"/>
        <v>0</v>
      </c>
      <c r="AK78" s="93">
        <f t="shared" si="4"/>
        <v>0</v>
      </c>
      <c r="AM78" s="176"/>
    </row>
    <row r="79" spans="1:39" ht="12.75">
      <c r="A79" s="14"/>
      <c r="B79" s="13"/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99"/>
      <c r="W79" s="160"/>
      <c r="X79" s="160"/>
      <c r="Y79" s="160"/>
      <c r="Z79" s="161"/>
      <c r="AA79" s="160"/>
      <c r="AB79" s="162"/>
      <c r="AC79" s="160"/>
      <c r="AD79" s="170"/>
      <c r="AE79" s="164"/>
      <c r="AF79" s="170"/>
      <c r="AG79" s="164"/>
      <c r="AH79" s="166"/>
      <c r="AI79" s="58">
        <f t="shared" si="5"/>
        <v>0</v>
      </c>
      <c r="AJ79" s="25">
        <f t="shared" si="6"/>
        <v>0</v>
      </c>
      <c r="AK79" s="93">
        <f t="shared" si="4"/>
        <v>0</v>
      </c>
      <c r="AM79" s="176"/>
    </row>
    <row r="80" spans="1:39" ht="12.75">
      <c r="A80" s="14"/>
      <c r="B80" s="13"/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  <c r="R80" s="170"/>
      <c r="S80" s="170"/>
      <c r="T80" s="170"/>
      <c r="U80" s="170"/>
      <c r="V80" s="199"/>
      <c r="W80" s="160"/>
      <c r="X80" s="160"/>
      <c r="Y80" s="160"/>
      <c r="Z80" s="161"/>
      <c r="AA80" s="160"/>
      <c r="AB80" s="162"/>
      <c r="AC80" s="160"/>
      <c r="AD80" s="170"/>
      <c r="AE80" s="164"/>
      <c r="AF80" s="170"/>
      <c r="AG80" s="164"/>
      <c r="AH80" s="166"/>
      <c r="AI80" s="58">
        <f t="shared" si="5"/>
        <v>0</v>
      </c>
      <c r="AJ80" s="25">
        <f t="shared" si="6"/>
        <v>0</v>
      </c>
      <c r="AK80" s="93">
        <f t="shared" si="4"/>
        <v>0</v>
      </c>
      <c r="AM80" s="176"/>
    </row>
    <row r="81" spans="1:39" ht="12.75">
      <c r="A81" s="14"/>
      <c r="B81" s="13"/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199"/>
      <c r="W81" s="160"/>
      <c r="X81" s="160"/>
      <c r="Y81" s="160"/>
      <c r="Z81" s="161"/>
      <c r="AA81" s="160"/>
      <c r="AB81" s="162"/>
      <c r="AC81" s="160"/>
      <c r="AD81" s="170"/>
      <c r="AE81" s="164"/>
      <c r="AF81" s="170"/>
      <c r="AG81" s="164"/>
      <c r="AH81" s="166"/>
      <c r="AI81" s="58">
        <f t="shared" si="5"/>
        <v>0</v>
      </c>
      <c r="AJ81" s="25">
        <f t="shared" si="6"/>
        <v>0</v>
      </c>
      <c r="AK81" s="93">
        <f t="shared" si="4"/>
        <v>0</v>
      </c>
      <c r="AM81" s="176"/>
    </row>
    <row r="82" spans="1:39" ht="12.75">
      <c r="A82" s="14"/>
      <c r="B82" s="13"/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199"/>
      <c r="W82" s="160"/>
      <c r="X82" s="160"/>
      <c r="Y82" s="160"/>
      <c r="Z82" s="161"/>
      <c r="AA82" s="160"/>
      <c r="AB82" s="162"/>
      <c r="AC82" s="160"/>
      <c r="AD82" s="170"/>
      <c r="AE82" s="164"/>
      <c r="AF82" s="170"/>
      <c r="AG82" s="164"/>
      <c r="AH82" s="166"/>
      <c r="AI82" s="58">
        <f t="shared" si="5"/>
        <v>0</v>
      </c>
      <c r="AJ82" s="25">
        <f t="shared" si="6"/>
        <v>0</v>
      </c>
      <c r="AK82" s="93">
        <f t="shared" si="4"/>
        <v>0</v>
      </c>
      <c r="AM82" s="176"/>
    </row>
    <row r="83" spans="1:39" ht="12.75">
      <c r="A83" s="14"/>
      <c r="B83" s="13"/>
      <c r="C83" s="170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  <c r="R83" s="170"/>
      <c r="S83" s="170"/>
      <c r="T83" s="170"/>
      <c r="U83" s="170"/>
      <c r="V83" s="199"/>
      <c r="W83" s="160"/>
      <c r="X83" s="160"/>
      <c r="Y83" s="160"/>
      <c r="Z83" s="161"/>
      <c r="AA83" s="160"/>
      <c r="AB83" s="162"/>
      <c r="AC83" s="160"/>
      <c r="AD83" s="170"/>
      <c r="AE83" s="164"/>
      <c r="AF83" s="170"/>
      <c r="AG83" s="164"/>
      <c r="AH83" s="166"/>
      <c r="AI83" s="58">
        <f t="shared" si="5"/>
        <v>0</v>
      </c>
      <c r="AJ83" s="25">
        <f t="shared" si="6"/>
        <v>0</v>
      </c>
      <c r="AK83" s="93">
        <f t="shared" si="4"/>
        <v>0</v>
      </c>
      <c r="AM83" s="176"/>
    </row>
    <row r="84" spans="1:39" ht="12.75">
      <c r="A84" s="14"/>
      <c r="B84" s="13"/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99"/>
      <c r="W84" s="160"/>
      <c r="X84" s="160"/>
      <c r="Y84" s="160"/>
      <c r="Z84" s="161"/>
      <c r="AA84" s="160"/>
      <c r="AB84" s="162"/>
      <c r="AC84" s="160"/>
      <c r="AD84" s="170"/>
      <c r="AE84" s="164"/>
      <c r="AF84" s="170"/>
      <c r="AG84" s="164"/>
      <c r="AH84" s="166"/>
      <c r="AI84" s="58">
        <f t="shared" si="5"/>
        <v>0</v>
      </c>
      <c r="AJ84" s="25">
        <f t="shared" si="6"/>
        <v>0</v>
      </c>
      <c r="AK84" s="93">
        <f t="shared" si="4"/>
        <v>0</v>
      </c>
      <c r="AM84" s="176"/>
    </row>
    <row r="85" spans="1:39" ht="12.75">
      <c r="A85" s="14"/>
      <c r="B85" s="13"/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  <c r="R85" s="170"/>
      <c r="S85" s="170"/>
      <c r="T85" s="170"/>
      <c r="U85" s="170"/>
      <c r="V85" s="199"/>
      <c r="W85" s="160"/>
      <c r="X85" s="160"/>
      <c r="Y85" s="160"/>
      <c r="Z85" s="161"/>
      <c r="AA85" s="160"/>
      <c r="AB85" s="162"/>
      <c r="AC85" s="160"/>
      <c r="AD85" s="170"/>
      <c r="AE85" s="164"/>
      <c r="AF85" s="170"/>
      <c r="AG85" s="164"/>
      <c r="AH85" s="166"/>
      <c r="AI85" s="58">
        <f t="shared" si="5"/>
        <v>0</v>
      </c>
      <c r="AJ85" s="25">
        <f t="shared" si="6"/>
        <v>0</v>
      </c>
      <c r="AK85" s="93">
        <f t="shared" si="4"/>
        <v>0</v>
      </c>
      <c r="AM85" s="176"/>
    </row>
    <row r="86" spans="1:39" ht="12.75">
      <c r="A86" s="14"/>
      <c r="B86" s="13"/>
      <c r="C86" s="170"/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170"/>
      <c r="U86" s="170"/>
      <c r="V86" s="199"/>
      <c r="W86" s="160"/>
      <c r="X86" s="160"/>
      <c r="Y86" s="160"/>
      <c r="Z86" s="161"/>
      <c r="AA86" s="160"/>
      <c r="AB86" s="162"/>
      <c r="AC86" s="160"/>
      <c r="AD86" s="170"/>
      <c r="AE86" s="164"/>
      <c r="AF86" s="170"/>
      <c r="AG86" s="164"/>
      <c r="AH86" s="166"/>
      <c r="AI86" s="58">
        <f t="shared" si="5"/>
        <v>0</v>
      </c>
      <c r="AJ86" s="25">
        <f t="shared" si="6"/>
        <v>0</v>
      </c>
      <c r="AK86" s="93">
        <f t="shared" si="4"/>
        <v>0</v>
      </c>
      <c r="AM86" s="176"/>
    </row>
    <row r="87" spans="1:39" ht="12.75">
      <c r="A87" s="14"/>
      <c r="B87" s="13"/>
      <c r="C87" s="170"/>
      <c r="D87" s="170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  <c r="R87" s="170"/>
      <c r="S87" s="170"/>
      <c r="T87" s="170"/>
      <c r="U87" s="170"/>
      <c r="V87" s="199"/>
      <c r="W87" s="160"/>
      <c r="X87" s="160"/>
      <c r="Y87" s="160"/>
      <c r="Z87" s="161"/>
      <c r="AA87" s="160"/>
      <c r="AB87" s="162"/>
      <c r="AC87" s="160"/>
      <c r="AD87" s="170"/>
      <c r="AE87" s="164"/>
      <c r="AF87" s="170"/>
      <c r="AG87" s="164"/>
      <c r="AH87" s="166"/>
      <c r="AI87" s="58">
        <f t="shared" si="5"/>
        <v>0</v>
      </c>
      <c r="AJ87" s="25">
        <f t="shared" si="6"/>
        <v>0</v>
      </c>
      <c r="AK87" s="93">
        <f t="shared" si="4"/>
        <v>0</v>
      </c>
      <c r="AM87" s="176"/>
    </row>
    <row r="88" spans="1:39" ht="12.75">
      <c r="A88" s="14"/>
      <c r="B88" s="13"/>
      <c r="C88" s="170"/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99"/>
      <c r="W88" s="160"/>
      <c r="X88" s="160"/>
      <c r="Y88" s="160"/>
      <c r="Z88" s="161"/>
      <c r="AA88" s="160"/>
      <c r="AB88" s="162"/>
      <c r="AC88" s="160"/>
      <c r="AD88" s="170"/>
      <c r="AE88" s="164"/>
      <c r="AF88" s="170"/>
      <c r="AG88" s="164"/>
      <c r="AH88" s="166"/>
      <c r="AI88" s="58">
        <f t="shared" si="5"/>
        <v>0</v>
      </c>
      <c r="AJ88" s="25">
        <f t="shared" si="6"/>
        <v>0</v>
      </c>
      <c r="AK88" s="93">
        <f t="shared" si="4"/>
        <v>0</v>
      </c>
      <c r="AM88" s="176"/>
    </row>
    <row r="89" spans="1:39" ht="12.75">
      <c r="A89" s="14"/>
      <c r="B89" s="13"/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99"/>
      <c r="W89" s="160"/>
      <c r="X89" s="160"/>
      <c r="Y89" s="160"/>
      <c r="Z89" s="161"/>
      <c r="AA89" s="160"/>
      <c r="AB89" s="162"/>
      <c r="AC89" s="160"/>
      <c r="AD89" s="170"/>
      <c r="AE89" s="164"/>
      <c r="AF89" s="170"/>
      <c r="AG89" s="164"/>
      <c r="AH89" s="166"/>
      <c r="AI89" s="58">
        <f t="shared" si="5"/>
        <v>0</v>
      </c>
      <c r="AJ89" s="25">
        <f t="shared" si="6"/>
        <v>0</v>
      </c>
      <c r="AK89" s="93">
        <f t="shared" si="4"/>
        <v>0</v>
      </c>
      <c r="AM89" s="176"/>
    </row>
    <row r="90" spans="1:39" ht="12.75">
      <c r="A90" s="14"/>
      <c r="B90" s="13"/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U90" s="170"/>
      <c r="V90" s="199"/>
      <c r="W90" s="160"/>
      <c r="X90" s="160"/>
      <c r="Y90" s="160"/>
      <c r="Z90" s="161"/>
      <c r="AA90" s="160"/>
      <c r="AB90" s="162"/>
      <c r="AC90" s="160"/>
      <c r="AD90" s="170"/>
      <c r="AE90" s="164"/>
      <c r="AF90" s="170"/>
      <c r="AG90" s="164"/>
      <c r="AH90" s="166"/>
      <c r="AI90" s="58">
        <f t="shared" si="5"/>
        <v>0</v>
      </c>
      <c r="AJ90" s="25">
        <f t="shared" si="6"/>
        <v>0</v>
      </c>
      <c r="AK90" s="93">
        <f t="shared" si="4"/>
        <v>0</v>
      </c>
      <c r="AM90" s="176"/>
    </row>
    <row r="91" spans="1:39" ht="12.75">
      <c r="A91" s="14"/>
      <c r="B91" s="13"/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70"/>
      <c r="U91" s="170"/>
      <c r="V91" s="199"/>
      <c r="W91" s="160"/>
      <c r="X91" s="160"/>
      <c r="Y91" s="160"/>
      <c r="Z91" s="161"/>
      <c r="AA91" s="160"/>
      <c r="AB91" s="162"/>
      <c r="AC91" s="160"/>
      <c r="AD91" s="170"/>
      <c r="AE91" s="164"/>
      <c r="AF91" s="170"/>
      <c r="AG91" s="164"/>
      <c r="AH91" s="166"/>
      <c r="AI91" s="58">
        <f t="shared" si="5"/>
        <v>0</v>
      </c>
      <c r="AJ91" s="25">
        <f t="shared" si="6"/>
        <v>0</v>
      </c>
      <c r="AK91" s="93">
        <f t="shared" si="4"/>
        <v>0</v>
      </c>
      <c r="AM91" s="176"/>
    </row>
    <row r="92" spans="1:39" ht="12.75">
      <c r="A92" s="14"/>
      <c r="B92" s="13"/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99"/>
      <c r="W92" s="160"/>
      <c r="X92" s="160"/>
      <c r="Y92" s="160"/>
      <c r="Z92" s="161"/>
      <c r="AA92" s="160"/>
      <c r="AB92" s="162"/>
      <c r="AC92" s="160"/>
      <c r="AD92" s="170"/>
      <c r="AE92" s="164"/>
      <c r="AF92" s="170"/>
      <c r="AG92" s="164"/>
      <c r="AH92" s="166"/>
      <c r="AI92" s="58">
        <f t="shared" si="5"/>
        <v>0</v>
      </c>
      <c r="AJ92" s="25">
        <f t="shared" si="6"/>
        <v>0</v>
      </c>
      <c r="AK92" s="93">
        <f t="shared" si="4"/>
        <v>0</v>
      </c>
      <c r="AM92" s="176"/>
    </row>
    <row r="93" spans="1:39" ht="12.75">
      <c r="A93" s="14"/>
      <c r="B93" s="13"/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70"/>
      <c r="U93" s="170"/>
      <c r="V93" s="199"/>
      <c r="W93" s="160"/>
      <c r="X93" s="160"/>
      <c r="Y93" s="160"/>
      <c r="Z93" s="161"/>
      <c r="AA93" s="160"/>
      <c r="AB93" s="162"/>
      <c r="AC93" s="160"/>
      <c r="AD93" s="170"/>
      <c r="AE93" s="164"/>
      <c r="AF93" s="170"/>
      <c r="AG93" s="164"/>
      <c r="AH93" s="166"/>
      <c r="AI93" s="58">
        <f t="shared" si="5"/>
        <v>0</v>
      </c>
      <c r="AJ93" s="25">
        <f t="shared" si="6"/>
        <v>0</v>
      </c>
      <c r="AK93" s="93">
        <f t="shared" si="4"/>
        <v>0</v>
      </c>
      <c r="AM93" s="176"/>
    </row>
    <row r="94" spans="1:39" ht="12.75">
      <c r="A94" s="14"/>
      <c r="B94" s="13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70"/>
      <c r="U94" s="170"/>
      <c r="V94" s="199"/>
      <c r="W94" s="160"/>
      <c r="X94" s="160"/>
      <c r="Y94" s="160"/>
      <c r="Z94" s="161"/>
      <c r="AA94" s="160"/>
      <c r="AB94" s="162"/>
      <c r="AC94" s="160"/>
      <c r="AD94" s="170"/>
      <c r="AE94" s="164"/>
      <c r="AF94" s="170"/>
      <c r="AG94" s="164"/>
      <c r="AH94" s="166"/>
      <c r="AI94" s="58">
        <f t="shared" si="5"/>
        <v>0</v>
      </c>
      <c r="AJ94" s="25">
        <f t="shared" si="6"/>
        <v>0</v>
      </c>
      <c r="AK94" s="93">
        <f t="shared" si="4"/>
        <v>0</v>
      </c>
      <c r="AM94" s="176"/>
    </row>
    <row r="95" spans="1:39" ht="12.75">
      <c r="A95" s="14"/>
      <c r="B95" s="13"/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70"/>
      <c r="V95" s="199"/>
      <c r="W95" s="160"/>
      <c r="X95" s="160"/>
      <c r="Y95" s="160"/>
      <c r="Z95" s="161"/>
      <c r="AA95" s="160"/>
      <c r="AB95" s="162"/>
      <c r="AC95" s="160"/>
      <c r="AD95" s="170"/>
      <c r="AE95" s="164"/>
      <c r="AF95" s="170"/>
      <c r="AG95" s="164"/>
      <c r="AH95" s="166"/>
      <c r="AI95" s="58">
        <f t="shared" si="5"/>
        <v>0</v>
      </c>
      <c r="AJ95" s="25">
        <f t="shared" si="6"/>
        <v>0</v>
      </c>
      <c r="AK95" s="93">
        <f t="shared" si="4"/>
        <v>0</v>
      </c>
      <c r="AM95" s="176"/>
    </row>
    <row r="96" spans="1:39" ht="12.75">
      <c r="A96" s="14"/>
      <c r="B96" s="13"/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70"/>
      <c r="V96" s="199"/>
      <c r="W96" s="160"/>
      <c r="X96" s="160"/>
      <c r="Y96" s="160"/>
      <c r="Z96" s="161"/>
      <c r="AA96" s="160"/>
      <c r="AB96" s="162"/>
      <c r="AC96" s="160"/>
      <c r="AD96" s="170"/>
      <c r="AE96" s="164"/>
      <c r="AF96" s="170"/>
      <c r="AG96" s="164"/>
      <c r="AH96" s="166"/>
      <c r="AI96" s="58">
        <f t="shared" si="5"/>
        <v>0</v>
      </c>
      <c r="AJ96" s="25">
        <f t="shared" si="6"/>
        <v>0</v>
      </c>
      <c r="AK96" s="93">
        <f t="shared" si="4"/>
        <v>0</v>
      </c>
      <c r="AM96" s="176"/>
    </row>
    <row r="97" spans="1:39" ht="12.75">
      <c r="A97" s="14"/>
      <c r="B97" s="13"/>
      <c r="C97" s="170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70"/>
      <c r="U97" s="170"/>
      <c r="V97" s="199"/>
      <c r="W97" s="160"/>
      <c r="X97" s="160"/>
      <c r="Y97" s="160"/>
      <c r="Z97" s="161"/>
      <c r="AA97" s="160"/>
      <c r="AB97" s="162"/>
      <c r="AC97" s="160"/>
      <c r="AD97" s="170"/>
      <c r="AE97" s="164"/>
      <c r="AF97" s="170"/>
      <c r="AG97" s="164"/>
      <c r="AH97" s="166"/>
      <c r="AI97" s="58">
        <f t="shared" si="5"/>
        <v>0</v>
      </c>
      <c r="AJ97" s="25">
        <f t="shared" si="6"/>
        <v>0</v>
      </c>
      <c r="AK97" s="93">
        <f t="shared" si="4"/>
        <v>0</v>
      </c>
      <c r="AM97" s="176"/>
    </row>
    <row r="98" spans="1:39" ht="12.75">
      <c r="A98" s="14"/>
      <c r="B98" s="13"/>
      <c r="C98" s="170"/>
      <c r="D98" s="170"/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70"/>
      <c r="U98" s="170"/>
      <c r="V98" s="199"/>
      <c r="W98" s="160"/>
      <c r="X98" s="160"/>
      <c r="Y98" s="160"/>
      <c r="Z98" s="161"/>
      <c r="AA98" s="160"/>
      <c r="AB98" s="162"/>
      <c r="AC98" s="160"/>
      <c r="AD98" s="170"/>
      <c r="AE98" s="164"/>
      <c r="AF98" s="170"/>
      <c r="AG98" s="164"/>
      <c r="AH98" s="166"/>
      <c r="AI98" s="58">
        <f t="shared" si="5"/>
        <v>0</v>
      </c>
      <c r="AJ98" s="25">
        <f t="shared" si="6"/>
        <v>0</v>
      </c>
      <c r="AK98" s="93">
        <f t="shared" si="4"/>
        <v>0</v>
      </c>
      <c r="AM98" s="176"/>
    </row>
    <row r="99" spans="1:39" ht="12.75">
      <c r="A99" s="14"/>
      <c r="B99" s="13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70"/>
      <c r="U99" s="170"/>
      <c r="V99" s="199"/>
      <c r="W99" s="160"/>
      <c r="X99" s="160"/>
      <c r="Y99" s="160"/>
      <c r="Z99" s="161"/>
      <c r="AA99" s="160"/>
      <c r="AB99" s="162"/>
      <c r="AC99" s="160"/>
      <c r="AD99" s="170"/>
      <c r="AE99" s="164"/>
      <c r="AF99" s="170"/>
      <c r="AG99" s="164"/>
      <c r="AH99" s="166"/>
      <c r="AI99" s="58">
        <f t="shared" si="5"/>
        <v>0</v>
      </c>
      <c r="AJ99" s="25">
        <f t="shared" si="6"/>
        <v>0</v>
      </c>
      <c r="AK99" s="93">
        <f t="shared" si="4"/>
        <v>0</v>
      </c>
      <c r="AM99" s="176"/>
    </row>
    <row r="100" spans="1:39" ht="12.75">
      <c r="A100" s="14"/>
      <c r="B100" s="13"/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70"/>
      <c r="U100" s="170"/>
      <c r="V100" s="199"/>
      <c r="W100" s="160"/>
      <c r="X100" s="160"/>
      <c r="Y100" s="160"/>
      <c r="Z100" s="161"/>
      <c r="AA100" s="160"/>
      <c r="AB100" s="162"/>
      <c r="AC100" s="160"/>
      <c r="AD100" s="170"/>
      <c r="AE100" s="164"/>
      <c r="AF100" s="170"/>
      <c r="AG100" s="164"/>
      <c r="AH100" s="166"/>
      <c r="AI100" s="58">
        <f t="shared" si="5"/>
        <v>0</v>
      </c>
      <c r="AJ100" s="25">
        <f aca="true" t="shared" si="7" ref="AJ100:AJ163">SUM(C100:X100,AB100:AH100)</f>
        <v>0</v>
      </c>
      <c r="AK100" s="93">
        <f aca="true" t="shared" si="8" ref="AK100:AK163">C100*($C$9-$C$317)+D100*($D$9-$D$317)+E100*($E$9-$E$317)+G100*($G$9-$G$317)+H100*($H$9-$H$317)+I100*($I$9-$I$317)+K100*($K$9-$K$317)+L100*($L$9-$L$317)+M100*($M$9-$M$317)+O100*($O$9-$O$317)+P100*($P$9-$P$317)+Q100*($Q$9-$Q$317)+R100*($R$9-$R$317)+S100*($S$9-$S$317)+U100*($U$9-$U$317)+V100*($V$9-$V$317)++W100*($W$9-$W$317)+X100*($X$9-$X$317)+Y100*($Y$9-$Y$317)+Z100*($Z$9-$Z$317)+AA100*($AA$9+$AA$317)+AC100*($AC$9-$AC$317)+AD100*($AD$9-$AD$317)+AE100*($AE$9-$AE$317)+AF100*($AF$9-$AF$317)+AG100*($AG$9-$AG$317)+AH100*($AH$9-$AH$317)+AB100*($AB$9-$AB$317)</f>
        <v>0</v>
      </c>
      <c r="AM100" s="176"/>
    </row>
    <row r="101" spans="1:39" ht="12.75">
      <c r="A101" s="14"/>
      <c r="B101" s="13"/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99"/>
      <c r="W101" s="160"/>
      <c r="X101" s="160"/>
      <c r="Y101" s="160"/>
      <c r="Z101" s="161"/>
      <c r="AA101" s="160"/>
      <c r="AB101" s="162"/>
      <c r="AC101" s="160"/>
      <c r="AD101" s="170"/>
      <c r="AE101" s="164"/>
      <c r="AF101" s="170"/>
      <c r="AG101" s="164"/>
      <c r="AH101" s="166"/>
      <c r="AI101" s="58">
        <f t="shared" si="5"/>
        <v>0</v>
      </c>
      <c r="AJ101" s="25">
        <f t="shared" si="7"/>
        <v>0</v>
      </c>
      <c r="AK101" s="93">
        <f t="shared" si="8"/>
        <v>0</v>
      </c>
      <c r="AM101" s="176"/>
    </row>
    <row r="102" spans="1:39" ht="12.75">
      <c r="A102" s="14"/>
      <c r="B102" s="13"/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U102" s="170"/>
      <c r="V102" s="199"/>
      <c r="W102" s="160"/>
      <c r="X102" s="160"/>
      <c r="Y102" s="160"/>
      <c r="Z102" s="161"/>
      <c r="AA102" s="160"/>
      <c r="AB102" s="162"/>
      <c r="AC102" s="160"/>
      <c r="AD102" s="170"/>
      <c r="AE102" s="164"/>
      <c r="AF102" s="170"/>
      <c r="AG102" s="164"/>
      <c r="AH102" s="166"/>
      <c r="AI102" s="58">
        <f t="shared" si="5"/>
        <v>0</v>
      </c>
      <c r="AJ102" s="25">
        <f t="shared" si="7"/>
        <v>0</v>
      </c>
      <c r="AK102" s="93">
        <f t="shared" si="8"/>
        <v>0</v>
      </c>
      <c r="AM102" s="176"/>
    </row>
    <row r="103" spans="1:39" ht="12.75">
      <c r="A103" s="14"/>
      <c r="B103" s="13"/>
      <c r="C103" s="170"/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70"/>
      <c r="U103" s="170"/>
      <c r="V103" s="199"/>
      <c r="W103" s="160"/>
      <c r="X103" s="160"/>
      <c r="Y103" s="160"/>
      <c r="Z103" s="161"/>
      <c r="AA103" s="160"/>
      <c r="AB103" s="162"/>
      <c r="AC103" s="160"/>
      <c r="AD103" s="170"/>
      <c r="AE103" s="164"/>
      <c r="AF103" s="170"/>
      <c r="AG103" s="164"/>
      <c r="AH103" s="166"/>
      <c r="AI103" s="58">
        <f t="shared" si="5"/>
        <v>0</v>
      </c>
      <c r="AJ103" s="25">
        <f t="shared" si="7"/>
        <v>0</v>
      </c>
      <c r="AK103" s="93">
        <f t="shared" si="8"/>
        <v>0</v>
      </c>
      <c r="AM103" s="176"/>
    </row>
    <row r="104" spans="1:39" ht="12.75">
      <c r="A104" s="14"/>
      <c r="B104" s="13"/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70"/>
      <c r="U104" s="170"/>
      <c r="V104" s="199"/>
      <c r="W104" s="160"/>
      <c r="X104" s="160"/>
      <c r="Y104" s="160"/>
      <c r="Z104" s="161"/>
      <c r="AA104" s="160"/>
      <c r="AB104" s="162"/>
      <c r="AC104" s="160"/>
      <c r="AD104" s="170"/>
      <c r="AE104" s="164"/>
      <c r="AF104" s="170"/>
      <c r="AG104" s="164"/>
      <c r="AH104" s="166"/>
      <c r="AI104" s="58">
        <f t="shared" si="5"/>
        <v>0</v>
      </c>
      <c r="AJ104" s="25">
        <f t="shared" si="7"/>
        <v>0</v>
      </c>
      <c r="AK104" s="93">
        <f t="shared" si="8"/>
        <v>0</v>
      </c>
      <c r="AM104" s="176"/>
    </row>
    <row r="105" spans="1:39" ht="12.75">
      <c r="A105" s="14"/>
      <c r="B105" s="13"/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70"/>
      <c r="U105" s="170"/>
      <c r="V105" s="199"/>
      <c r="W105" s="160"/>
      <c r="X105" s="160"/>
      <c r="Y105" s="160"/>
      <c r="Z105" s="161"/>
      <c r="AA105" s="160"/>
      <c r="AB105" s="162"/>
      <c r="AC105" s="160"/>
      <c r="AD105" s="170"/>
      <c r="AE105" s="164"/>
      <c r="AF105" s="170"/>
      <c r="AG105" s="164"/>
      <c r="AH105" s="166"/>
      <c r="AI105" s="58">
        <f t="shared" si="5"/>
        <v>0</v>
      </c>
      <c r="AJ105" s="25">
        <f t="shared" si="7"/>
        <v>0</v>
      </c>
      <c r="AK105" s="93">
        <f t="shared" si="8"/>
        <v>0</v>
      </c>
      <c r="AM105" s="176"/>
    </row>
    <row r="106" spans="1:39" ht="12.75">
      <c r="A106" s="14"/>
      <c r="B106" s="13"/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70"/>
      <c r="U106" s="170"/>
      <c r="V106" s="199"/>
      <c r="W106" s="160"/>
      <c r="X106" s="160"/>
      <c r="Y106" s="160"/>
      <c r="Z106" s="161"/>
      <c r="AA106" s="160"/>
      <c r="AB106" s="162"/>
      <c r="AC106" s="160"/>
      <c r="AD106" s="170"/>
      <c r="AE106" s="164"/>
      <c r="AF106" s="170"/>
      <c r="AG106" s="164"/>
      <c r="AH106" s="166"/>
      <c r="AI106" s="58">
        <f t="shared" si="5"/>
        <v>0</v>
      </c>
      <c r="AJ106" s="25">
        <f t="shared" si="7"/>
        <v>0</v>
      </c>
      <c r="AK106" s="93">
        <f t="shared" si="8"/>
        <v>0</v>
      </c>
      <c r="AM106" s="176"/>
    </row>
    <row r="107" spans="1:39" ht="12.75">
      <c r="A107" s="14"/>
      <c r="B107" s="13"/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70"/>
      <c r="U107" s="170"/>
      <c r="V107" s="199"/>
      <c r="W107" s="160"/>
      <c r="X107" s="160"/>
      <c r="Y107" s="160"/>
      <c r="Z107" s="161"/>
      <c r="AA107" s="160"/>
      <c r="AB107" s="162"/>
      <c r="AC107" s="160"/>
      <c r="AD107" s="170"/>
      <c r="AE107" s="164"/>
      <c r="AF107" s="170"/>
      <c r="AG107" s="164"/>
      <c r="AH107" s="166"/>
      <c r="AI107" s="58">
        <f t="shared" si="5"/>
        <v>0</v>
      </c>
      <c r="AJ107" s="25">
        <f t="shared" si="7"/>
        <v>0</v>
      </c>
      <c r="AK107" s="93">
        <f t="shared" si="8"/>
        <v>0</v>
      </c>
      <c r="AM107" s="176"/>
    </row>
    <row r="108" spans="1:39" ht="12.75">
      <c r="A108" s="14"/>
      <c r="B108" s="13"/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70"/>
      <c r="U108" s="170"/>
      <c r="V108" s="199"/>
      <c r="W108" s="160"/>
      <c r="X108" s="160"/>
      <c r="Y108" s="160"/>
      <c r="Z108" s="161"/>
      <c r="AA108" s="160"/>
      <c r="AB108" s="162"/>
      <c r="AC108" s="160"/>
      <c r="AD108" s="170"/>
      <c r="AE108" s="164"/>
      <c r="AF108" s="170"/>
      <c r="AG108" s="164"/>
      <c r="AH108" s="166"/>
      <c r="AI108" s="58">
        <f t="shared" si="5"/>
        <v>0</v>
      </c>
      <c r="AJ108" s="25">
        <f t="shared" si="7"/>
        <v>0</v>
      </c>
      <c r="AK108" s="93">
        <f t="shared" si="8"/>
        <v>0</v>
      </c>
      <c r="AM108" s="176"/>
    </row>
    <row r="109" spans="1:39" ht="12.75">
      <c r="A109" s="14"/>
      <c r="B109" s="13"/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70"/>
      <c r="U109" s="170"/>
      <c r="V109" s="199"/>
      <c r="W109" s="160"/>
      <c r="X109" s="160"/>
      <c r="Y109" s="160"/>
      <c r="Z109" s="161"/>
      <c r="AA109" s="160"/>
      <c r="AB109" s="162"/>
      <c r="AC109" s="160"/>
      <c r="AD109" s="170"/>
      <c r="AE109" s="164"/>
      <c r="AF109" s="170"/>
      <c r="AG109" s="164"/>
      <c r="AH109" s="166"/>
      <c r="AI109" s="58">
        <f t="shared" si="5"/>
        <v>0</v>
      </c>
      <c r="AJ109" s="25">
        <f t="shared" si="7"/>
        <v>0</v>
      </c>
      <c r="AK109" s="93">
        <f t="shared" si="8"/>
        <v>0</v>
      </c>
      <c r="AM109" s="176"/>
    </row>
    <row r="110" spans="1:39" ht="12.75">
      <c r="A110" s="14"/>
      <c r="B110" s="13"/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70"/>
      <c r="U110" s="170"/>
      <c r="V110" s="199"/>
      <c r="W110" s="160"/>
      <c r="X110" s="160"/>
      <c r="Y110" s="160"/>
      <c r="Z110" s="161"/>
      <c r="AA110" s="160"/>
      <c r="AB110" s="162"/>
      <c r="AC110" s="160"/>
      <c r="AD110" s="170"/>
      <c r="AE110" s="164"/>
      <c r="AF110" s="170"/>
      <c r="AG110" s="164"/>
      <c r="AH110" s="166"/>
      <c r="AI110" s="58">
        <f t="shared" si="5"/>
        <v>0</v>
      </c>
      <c r="AJ110" s="25">
        <f t="shared" si="7"/>
        <v>0</v>
      </c>
      <c r="AK110" s="93">
        <f t="shared" si="8"/>
        <v>0</v>
      </c>
      <c r="AM110" s="176"/>
    </row>
    <row r="111" spans="1:39" ht="12.75">
      <c r="A111" s="14"/>
      <c r="B111" s="13"/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70"/>
      <c r="U111" s="170"/>
      <c r="V111" s="199"/>
      <c r="W111" s="160"/>
      <c r="X111" s="160"/>
      <c r="Y111" s="160"/>
      <c r="Z111" s="161"/>
      <c r="AA111" s="160"/>
      <c r="AB111" s="162"/>
      <c r="AC111" s="160"/>
      <c r="AD111" s="170"/>
      <c r="AE111" s="164"/>
      <c r="AF111" s="170"/>
      <c r="AG111" s="164"/>
      <c r="AH111" s="166"/>
      <c r="AI111" s="58">
        <f t="shared" si="5"/>
        <v>0</v>
      </c>
      <c r="AJ111" s="25">
        <f t="shared" si="7"/>
        <v>0</v>
      </c>
      <c r="AK111" s="93">
        <f t="shared" si="8"/>
        <v>0</v>
      </c>
      <c r="AM111" s="176"/>
    </row>
    <row r="112" spans="1:39" ht="12.75">
      <c r="A112" s="14"/>
      <c r="B112" s="13"/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70"/>
      <c r="U112" s="170"/>
      <c r="V112" s="199"/>
      <c r="W112" s="160"/>
      <c r="X112" s="160"/>
      <c r="Y112" s="160"/>
      <c r="Z112" s="161"/>
      <c r="AA112" s="160"/>
      <c r="AB112" s="162"/>
      <c r="AC112" s="160"/>
      <c r="AD112" s="170"/>
      <c r="AE112" s="164"/>
      <c r="AF112" s="170"/>
      <c r="AG112" s="164"/>
      <c r="AH112" s="166"/>
      <c r="AI112" s="58">
        <f t="shared" si="5"/>
        <v>0</v>
      </c>
      <c r="AJ112" s="25">
        <f t="shared" si="7"/>
        <v>0</v>
      </c>
      <c r="AK112" s="93">
        <f t="shared" si="8"/>
        <v>0</v>
      </c>
      <c r="AM112" s="176"/>
    </row>
    <row r="113" spans="1:39" ht="12.75">
      <c r="A113" s="14"/>
      <c r="B113" s="13"/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70"/>
      <c r="U113" s="170"/>
      <c r="V113" s="199"/>
      <c r="W113" s="160"/>
      <c r="X113" s="160"/>
      <c r="Y113" s="160"/>
      <c r="Z113" s="161"/>
      <c r="AA113" s="160"/>
      <c r="AB113" s="162"/>
      <c r="AC113" s="160"/>
      <c r="AD113" s="170"/>
      <c r="AE113" s="164"/>
      <c r="AF113" s="170"/>
      <c r="AG113" s="164"/>
      <c r="AH113" s="166"/>
      <c r="AI113" s="58">
        <f t="shared" si="5"/>
        <v>0</v>
      </c>
      <c r="AJ113" s="25">
        <f t="shared" si="7"/>
        <v>0</v>
      </c>
      <c r="AK113" s="93">
        <f t="shared" si="8"/>
        <v>0</v>
      </c>
      <c r="AM113" s="176"/>
    </row>
    <row r="114" spans="1:39" ht="12.75">
      <c r="A114" s="14"/>
      <c r="B114" s="13"/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70"/>
      <c r="U114" s="170"/>
      <c r="V114" s="199"/>
      <c r="W114" s="160"/>
      <c r="X114" s="160"/>
      <c r="Y114" s="160"/>
      <c r="Z114" s="161"/>
      <c r="AA114" s="160"/>
      <c r="AB114" s="162"/>
      <c r="AC114" s="160"/>
      <c r="AD114" s="170"/>
      <c r="AE114" s="164"/>
      <c r="AF114" s="170"/>
      <c r="AG114" s="164"/>
      <c r="AH114" s="166"/>
      <c r="AI114" s="58">
        <f t="shared" si="5"/>
        <v>0</v>
      </c>
      <c r="AJ114" s="25">
        <f t="shared" si="7"/>
        <v>0</v>
      </c>
      <c r="AK114" s="93">
        <f t="shared" si="8"/>
        <v>0</v>
      </c>
      <c r="AM114" s="176"/>
    </row>
    <row r="115" spans="1:39" ht="12.75">
      <c r="A115" s="14"/>
      <c r="B115" s="13"/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70"/>
      <c r="U115" s="170"/>
      <c r="V115" s="199"/>
      <c r="W115" s="160"/>
      <c r="X115" s="160"/>
      <c r="Y115" s="160"/>
      <c r="Z115" s="161"/>
      <c r="AA115" s="160"/>
      <c r="AB115" s="162"/>
      <c r="AC115" s="160"/>
      <c r="AD115" s="170"/>
      <c r="AE115" s="164"/>
      <c r="AF115" s="170"/>
      <c r="AG115" s="164"/>
      <c r="AH115" s="166"/>
      <c r="AI115" s="58">
        <f t="shared" si="5"/>
        <v>0</v>
      </c>
      <c r="AJ115" s="25">
        <f t="shared" si="7"/>
        <v>0</v>
      </c>
      <c r="AK115" s="93">
        <f t="shared" si="8"/>
        <v>0</v>
      </c>
      <c r="AM115" s="176"/>
    </row>
    <row r="116" spans="1:39" ht="12.75">
      <c r="A116" s="14"/>
      <c r="B116" s="13"/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70"/>
      <c r="U116" s="170"/>
      <c r="V116" s="199"/>
      <c r="W116" s="160"/>
      <c r="X116" s="160"/>
      <c r="Y116" s="160"/>
      <c r="Z116" s="161"/>
      <c r="AA116" s="160"/>
      <c r="AB116" s="162"/>
      <c r="AC116" s="160"/>
      <c r="AD116" s="170"/>
      <c r="AE116" s="164"/>
      <c r="AF116" s="170"/>
      <c r="AG116" s="164"/>
      <c r="AH116" s="166"/>
      <c r="AI116" s="58">
        <f t="shared" si="5"/>
        <v>0</v>
      </c>
      <c r="AJ116" s="25">
        <f t="shared" si="7"/>
        <v>0</v>
      </c>
      <c r="AK116" s="93">
        <f t="shared" si="8"/>
        <v>0</v>
      </c>
      <c r="AM116" s="176"/>
    </row>
    <row r="117" spans="1:39" ht="12.75">
      <c r="A117" s="14"/>
      <c r="B117" s="13"/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70"/>
      <c r="U117" s="170"/>
      <c r="V117" s="199"/>
      <c r="W117" s="160"/>
      <c r="X117" s="160"/>
      <c r="Y117" s="160"/>
      <c r="Z117" s="161"/>
      <c r="AA117" s="160"/>
      <c r="AB117" s="162"/>
      <c r="AC117" s="160"/>
      <c r="AD117" s="170"/>
      <c r="AE117" s="164"/>
      <c r="AF117" s="170"/>
      <c r="AG117" s="164"/>
      <c r="AH117" s="166"/>
      <c r="AI117" s="58">
        <f t="shared" si="5"/>
        <v>0</v>
      </c>
      <c r="AJ117" s="25">
        <f t="shared" si="7"/>
        <v>0</v>
      </c>
      <c r="AK117" s="93">
        <f t="shared" si="8"/>
        <v>0</v>
      </c>
      <c r="AM117" s="176"/>
    </row>
    <row r="118" spans="1:39" ht="12.75">
      <c r="A118" s="14"/>
      <c r="B118" s="13"/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70"/>
      <c r="U118" s="170"/>
      <c r="V118" s="199"/>
      <c r="W118" s="160"/>
      <c r="X118" s="160"/>
      <c r="Y118" s="160"/>
      <c r="Z118" s="161"/>
      <c r="AA118" s="160"/>
      <c r="AB118" s="162"/>
      <c r="AC118" s="160"/>
      <c r="AD118" s="170"/>
      <c r="AE118" s="164"/>
      <c r="AF118" s="170"/>
      <c r="AG118" s="164"/>
      <c r="AH118" s="166"/>
      <c r="AI118" s="58">
        <f t="shared" si="5"/>
        <v>0</v>
      </c>
      <c r="AJ118" s="25">
        <f t="shared" si="7"/>
        <v>0</v>
      </c>
      <c r="AK118" s="93">
        <f t="shared" si="8"/>
        <v>0</v>
      </c>
      <c r="AM118" s="176"/>
    </row>
    <row r="119" spans="1:39" ht="12.75">
      <c r="A119" s="14"/>
      <c r="B119" s="13"/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70"/>
      <c r="U119" s="170"/>
      <c r="V119" s="199"/>
      <c r="W119" s="160"/>
      <c r="X119" s="160"/>
      <c r="Y119" s="160"/>
      <c r="Z119" s="161"/>
      <c r="AA119" s="160"/>
      <c r="AB119" s="162"/>
      <c r="AC119" s="160"/>
      <c r="AD119" s="170"/>
      <c r="AE119" s="164"/>
      <c r="AF119" s="170"/>
      <c r="AG119" s="164"/>
      <c r="AH119" s="166"/>
      <c r="AI119" s="58">
        <f t="shared" si="5"/>
        <v>0</v>
      </c>
      <c r="AJ119" s="25">
        <f t="shared" si="7"/>
        <v>0</v>
      </c>
      <c r="AK119" s="93">
        <f t="shared" si="8"/>
        <v>0</v>
      </c>
      <c r="AM119" s="176"/>
    </row>
    <row r="120" spans="1:39" ht="12.75">
      <c r="A120" s="14"/>
      <c r="B120" s="13"/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70"/>
      <c r="U120" s="170"/>
      <c r="V120" s="199"/>
      <c r="W120" s="160"/>
      <c r="X120" s="160"/>
      <c r="Y120" s="160"/>
      <c r="Z120" s="161"/>
      <c r="AA120" s="160"/>
      <c r="AB120" s="162"/>
      <c r="AC120" s="160"/>
      <c r="AD120" s="170"/>
      <c r="AE120" s="164"/>
      <c r="AF120" s="170"/>
      <c r="AG120" s="164"/>
      <c r="AH120" s="166"/>
      <c r="AI120" s="58">
        <f t="shared" si="5"/>
        <v>0</v>
      </c>
      <c r="AJ120" s="25">
        <f t="shared" si="7"/>
        <v>0</v>
      </c>
      <c r="AK120" s="93">
        <f t="shared" si="8"/>
        <v>0</v>
      </c>
      <c r="AM120" s="176"/>
    </row>
    <row r="121" spans="1:39" ht="12.75">
      <c r="A121" s="14"/>
      <c r="B121" s="13"/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70"/>
      <c r="U121" s="170"/>
      <c r="V121" s="199"/>
      <c r="W121" s="160"/>
      <c r="X121" s="160"/>
      <c r="Y121" s="160"/>
      <c r="Z121" s="161"/>
      <c r="AA121" s="160"/>
      <c r="AB121" s="162"/>
      <c r="AC121" s="160"/>
      <c r="AD121" s="170"/>
      <c r="AE121" s="164"/>
      <c r="AF121" s="170"/>
      <c r="AG121" s="164"/>
      <c r="AH121" s="166"/>
      <c r="AI121" s="58">
        <f t="shared" si="5"/>
        <v>0</v>
      </c>
      <c r="AJ121" s="25">
        <f t="shared" si="7"/>
        <v>0</v>
      </c>
      <c r="AK121" s="93">
        <f t="shared" si="8"/>
        <v>0</v>
      </c>
      <c r="AM121" s="176"/>
    </row>
    <row r="122" spans="1:39" ht="12.75">
      <c r="A122" s="14"/>
      <c r="B122" s="13"/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70"/>
      <c r="U122" s="170"/>
      <c r="V122" s="199"/>
      <c r="W122" s="160"/>
      <c r="X122" s="160"/>
      <c r="Y122" s="160"/>
      <c r="Z122" s="161"/>
      <c r="AA122" s="160"/>
      <c r="AB122" s="162"/>
      <c r="AC122" s="160"/>
      <c r="AD122" s="170"/>
      <c r="AE122" s="164"/>
      <c r="AF122" s="170"/>
      <c r="AG122" s="164"/>
      <c r="AH122" s="166"/>
      <c r="AI122" s="58">
        <f t="shared" si="5"/>
        <v>0</v>
      </c>
      <c r="AJ122" s="25">
        <f t="shared" si="7"/>
        <v>0</v>
      </c>
      <c r="AK122" s="93">
        <f t="shared" si="8"/>
        <v>0</v>
      </c>
      <c r="AM122" s="176"/>
    </row>
    <row r="123" spans="1:39" ht="12.75">
      <c r="A123" s="14"/>
      <c r="B123" s="13"/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70"/>
      <c r="U123" s="170"/>
      <c r="V123" s="199"/>
      <c r="W123" s="160"/>
      <c r="X123" s="160"/>
      <c r="Y123" s="160"/>
      <c r="Z123" s="161"/>
      <c r="AA123" s="160"/>
      <c r="AB123" s="162"/>
      <c r="AC123" s="160"/>
      <c r="AD123" s="170"/>
      <c r="AE123" s="164"/>
      <c r="AF123" s="170"/>
      <c r="AG123" s="164"/>
      <c r="AH123" s="166"/>
      <c r="AI123" s="58">
        <f t="shared" si="5"/>
        <v>0</v>
      </c>
      <c r="AJ123" s="25">
        <f t="shared" si="7"/>
        <v>0</v>
      </c>
      <c r="AK123" s="93">
        <f t="shared" si="8"/>
        <v>0</v>
      </c>
      <c r="AM123" s="176"/>
    </row>
    <row r="124" spans="1:39" ht="12.75">
      <c r="A124" s="14"/>
      <c r="B124" s="13"/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70"/>
      <c r="U124" s="170"/>
      <c r="V124" s="199"/>
      <c r="W124" s="160"/>
      <c r="X124" s="160"/>
      <c r="Y124" s="160"/>
      <c r="Z124" s="161"/>
      <c r="AA124" s="160"/>
      <c r="AB124" s="162"/>
      <c r="AC124" s="160"/>
      <c r="AD124" s="170"/>
      <c r="AE124" s="164"/>
      <c r="AF124" s="170"/>
      <c r="AG124" s="164"/>
      <c r="AH124" s="166"/>
      <c r="AI124" s="58">
        <f t="shared" si="5"/>
        <v>0</v>
      </c>
      <c r="AJ124" s="25">
        <f t="shared" si="7"/>
        <v>0</v>
      </c>
      <c r="AK124" s="93">
        <f t="shared" si="8"/>
        <v>0</v>
      </c>
      <c r="AM124" s="176"/>
    </row>
    <row r="125" spans="1:39" ht="12.75">
      <c r="A125" s="14"/>
      <c r="B125" s="13"/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70"/>
      <c r="U125" s="170"/>
      <c r="V125" s="199"/>
      <c r="W125" s="160"/>
      <c r="X125" s="160"/>
      <c r="Y125" s="160"/>
      <c r="Z125" s="161"/>
      <c r="AA125" s="160"/>
      <c r="AB125" s="162"/>
      <c r="AC125" s="160"/>
      <c r="AD125" s="170"/>
      <c r="AE125" s="164"/>
      <c r="AF125" s="170"/>
      <c r="AG125" s="164"/>
      <c r="AH125" s="166"/>
      <c r="AI125" s="58">
        <f t="shared" si="5"/>
        <v>0</v>
      </c>
      <c r="AJ125" s="25">
        <f t="shared" si="7"/>
        <v>0</v>
      </c>
      <c r="AK125" s="93">
        <f t="shared" si="8"/>
        <v>0</v>
      </c>
      <c r="AM125" s="176"/>
    </row>
    <row r="126" spans="1:39" ht="12.75">
      <c r="A126" s="14"/>
      <c r="B126" s="13"/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70"/>
      <c r="U126" s="170"/>
      <c r="V126" s="199"/>
      <c r="W126" s="160"/>
      <c r="X126" s="160"/>
      <c r="Y126" s="160"/>
      <c r="Z126" s="161"/>
      <c r="AA126" s="160"/>
      <c r="AB126" s="162"/>
      <c r="AC126" s="160"/>
      <c r="AD126" s="170"/>
      <c r="AE126" s="164"/>
      <c r="AF126" s="170"/>
      <c r="AG126" s="164"/>
      <c r="AH126" s="166"/>
      <c r="AI126" s="58">
        <f t="shared" si="5"/>
        <v>0</v>
      </c>
      <c r="AJ126" s="25">
        <f t="shared" si="7"/>
        <v>0</v>
      </c>
      <c r="AK126" s="93">
        <f t="shared" si="8"/>
        <v>0</v>
      </c>
      <c r="AM126" s="176"/>
    </row>
    <row r="127" spans="1:39" ht="12.75">
      <c r="A127" s="14"/>
      <c r="B127" s="13"/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70"/>
      <c r="U127" s="170"/>
      <c r="V127" s="199"/>
      <c r="W127" s="160"/>
      <c r="X127" s="160"/>
      <c r="Y127" s="160"/>
      <c r="Z127" s="161"/>
      <c r="AA127" s="160"/>
      <c r="AB127" s="162"/>
      <c r="AC127" s="160"/>
      <c r="AD127" s="170"/>
      <c r="AE127" s="164"/>
      <c r="AF127" s="170"/>
      <c r="AG127" s="164"/>
      <c r="AH127" s="166"/>
      <c r="AI127" s="58">
        <f t="shared" si="5"/>
        <v>0</v>
      </c>
      <c r="AJ127" s="25">
        <f t="shared" si="7"/>
        <v>0</v>
      </c>
      <c r="AK127" s="93">
        <f t="shared" si="8"/>
        <v>0</v>
      </c>
      <c r="AM127" s="176"/>
    </row>
    <row r="128" spans="1:39" ht="12.75">
      <c r="A128" s="14"/>
      <c r="B128" s="13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70"/>
      <c r="U128" s="170"/>
      <c r="V128" s="199"/>
      <c r="W128" s="160"/>
      <c r="X128" s="160"/>
      <c r="Y128" s="160"/>
      <c r="Z128" s="161"/>
      <c r="AA128" s="160"/>
      <c r="AB128" s="162"/>
      <c r="AC128" s="160"/>
      <c r="AD128" s="170"/>
      <c r="AE128" s="164"/>
      <c r="AF128" s="170"/>
      <c r="AG128" s="164"/>
      <c r="AH128" s="166"/>
      <c r="AI128" s="58">
        <f t="shared" si="5"/>
        <v>0</v>
      </c>
      <c r="AJ128" s="25">
        <f t="shared" si="7"/>
        <v>0</v>
      </c>
      <c r="AK128" s="93">
        <f t="shared" si="8"/>
        <v>0</v>
      </c>
      <c r="AM128" s="176"/>
    </row>
    <row r="129" spans="1:39" ht="12.75">
      <c r="A129" s="14"/>
      <c r="B129" s="13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70"/>
      <c r="U129" s="170"/>
      <c r="V129" s="199"/>
      <c r="W129" s="160"/>
      <c r="X129" s="160"/>
      <c r="Y129" s="160"/>
      <c r="Z129" s="161"/>
      <c r="AA129" s="160"/>
      <c r="AB129" s="162"/>
      <c r="AC129" s="160"/>
      <c r="AD129" s="170"/>
      <c r="AE129" s="164"/>
      <c r="AF129" s="170"/>
      <c r="AG129" s="164"/>
      <c r="AH129" s="166"/>
      <c r="AI129" s="58">
        <f t="shared" si="5"/>
        <v>0</v>
      </c>
      <c r="AJ129" s="25">
        <f t="shared" si="7"/>
        <v>0</v>
      </c>
      <c r="AK129" s="93">
        <f t="shared" si="8"/>
        <v>0</v>
      </c>
      <c r="AM129" s="176"/>
    </row>
    <row r="130" spans="1:39" ht="12.75">
      <c r="A130" s="14"/>
      <c r="B130" s="13"/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70"/>
      <c r="U130" s="170"/>
      <c r="V130" s="199"/>
      <c r="W130" s="160"/>
      <c r="X130" s="160"/>
      <c r="Y130" s="160"/>
      <c r="Z130" s="161"/>
      <c r="AA130" s="160"/>
      <c r="AB130" s="162"/>
      <c r="AC130" s="160"/>
      <c r="AD130" s="170"/>
      <c r="AE130" s="164"/>
      <c r="AF130" s="170"/>
      <c r="AG130" s="164"/>
      <c r="AH130" s="166"/>
      <c r="AI130" s="58">
        <f t="shared" si="5"/>
        <v>0</v>
      </c>
      <c r="AJ130" s="25">
        <f t="shared" si="7"/>
        <v>0</v>
      </c>
      <c r="AK130" s="93">
        <f t="shared" si="8"/>
        <v>0</v>
      </c>
      <c r="AM130" s="176"/>
    </row>
    <row r="131" spans="1:39" ht="12.75">
      <c r="A131" s="14"/>
      <c r="B131" s="13"/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70"/>
      <c r="U131" s="170"/>
      <c r="V131" s="199"/>
      <c r="W131" s="160"/>
      <c r="X131" s="160"/>
      <c r="Y131" s="160"/>
      <c r="Z131" s="161"/>
      <c r="AA131" s="160"/>
      <c r="AB131" s="162"/>
      <c r="AC131" s="160"/>
      <c r="AD131" s="170"/>
      <c r="AE131" s="164"/>
      <c r="AF131" s="170"/>
      <c r="AG131" s="164"/>
      <c r="AH131" s="166"/>
      <c r="AI131" s="58">
        <f t="shared" si="5"/>
        <v>0</v>
      </c>
      <c r="AJ131" s="25">
        <f t="shared" si="7"/>
        <v>0</v>
      </c>
      <c r="AK131" s="93">
        <f t="shared" si="8"/>
        <v>0</v>
      </c>
      <c r="AM131" s="176"/>
    </row>
    <row r="132" spans="1:39" ht="12.75">
      <c r="A132" s="14"/>
      <c r="B132" s="13"/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70"/>
      <c r="U132" s="170"/>
      <c r="V132" s="199"/>
      <c r="W132" s="160"/>
      <c r="X132" s="160"/>
      <c r="Y132" s="160"/>
      <c r="Z132" s="161"/>
      <c r="AA132" s="160"/>
      <c r="AB132" s="162"/>
      <c r="AC132" s="160"/>
      <c r="AD132" s="170"/>
      <c r="AE132" s="164"/>
      <c r="AF132" s="170"/>
      <c r="AG132" s="164"/>
      <c r="AH132" s="166"/>
      <c r="AI132" s="58">
        <f t="shared" si="5"/>
        <v>0</v>
      </c>
      <c r="AJ132" s="25">
        <f t="shared" si="7"/>
        <v>0</v>
      </c>
      <c r="AK132" s="93">
        <f t="shared" si="8"/>
        <v>0</v>
      </c>
      <c r="AM132" s="176"/>
    </row>
    <row r="133" spans="1:39" ht="12.75">
      <c r="A133" s="14"/>
      <c r="B133" s="13"/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70"/>
      <c r="U133" s="170"/>
      <c r="V133" s="199"/>
      <c r="W133" s="160"/>
      <c r="X133" s="160"/>
      <c r="Y133" s="160"/>
      <c r="Z133" s="161"/>
      <c r="AA133" s="160"/>
      <c r="AB133" s="162"/>
      <c r="AC133" s="160"/>
      <c r="AD133" s="170"/>
      <c r="AE133" s="164"/>
      <c r="AF133" s="170"/>
      <c r="AG133" s="164"/>
      <c r="AH133" s="166"/>
      <c r="AI133" s="58">
        <f t="shared" si="5"/>
        <v>0</v>
      </c>
      <c r="AJ133" s="25">
        <f t="shared" si="7"/>
        <v>0</v>
      </c>
      <c r="AK133" s="93">
        <f t="shared" si="8"/>
        <v>0</v>
      </c>
      <c r="AM133" s="176"/>
    </row>
    <row r="134" spans="1:39" ht="12.75">
      <c r="A134" s="14"/>
      <c r="B134" s="13"/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70"/>
      <c r="U134" s="170"/>
      <c r="V134" s="199"/>
      <c r="W134" s="160"/>
      <c r="X134" s="160"/>
      <c r="Y134" s="160"/>
      <c r="Z134" s="161"/>
      <c r="AA134" s="160"/>
      <c r="AB134" s="162"/>
      <c r="AC134" s="160"/>
      <c r="AD134" s="170"/>
      <c r="AE134" s="164"/>
      <c r="AF134" s="170"/>
      <c r="AG134" s="164"/>
      <c r="AH134" s="166"/>
      <c r="AI134" s="58">
        <f t="shared" si="5"/>
        <v>0</v>
      </c>
      <c r="AJ134" s="25">
        <f t="shared" si="7"/>
        <v>0</v>
      </c>
      <c r="AK134" s="93">
        <f t="shared" si="8"/>
        <v>0</v>
      </c>
      <c r="AM134" s="176"/>
    </row>
    <row r="135" spans="1:39" ht="12.75">
      <c r="A135" s="14"/>
      <c r="B135" s="13"/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70"/>
      <c r="U135" s="170"/>
      <c r="V135" s="199"/>
      <c r="W135" s="160"/>
      <c r="X135" s="160"/>
      <c r="Y135" s="160"/>
      <c r="Z135" s="161"/>
      <c r="AA135" s="160"/>
      <c r="AB135" s="162"/>
      <c r="AC135" s="160"/>
      <c r="AD135" s="170"/>
      <c r="AE135" s="164"/>
      <c r="AF135" s="170"/>
      <c r="AG135" s="164"/>
      <c r="AH135" s="166"/>
      <c r="AI135" s="58">
        <f t="shared" si="5"/>
        <v>0</v>
      </c>
      <c r="AJ135" s="25">
        <f t="shared" si="7"/>
        <v>0</v>
      </c>
      <c r="AK135" s="93">
        <f t="shared" si="8"/>
        <v>0</v>
      </c>
      <c r="AM135" s="176"/>
    </row>
    <row r="136" spans="1:39" ht="12.75">
      <c r="A136" s="14"/>
      <c r="B136" s="13"/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70"/>
      <c r="U136" s="170"/>
      <c r="V136" s="199"/>
      <c r="W136" s="160"/>
      <c r="X136" s="160"/>
      <c r="Y136" s="160"/>
      <c r="Z136" s="161"/>
      <c r="AA136" s="160"/>
      <c r="AB136" s="162"/>
      <c r="AC136" s="160"/>
      <c r="AD136" s="170"/>
      <c r="AE136" s="164"/>
      <c r="AF136" s="170"/>
      <c r="AG136" s="164"/>
      <c r="AH136" s="166"/>
      <c r="AI136" s="58">
        <f t="shared" si="5"/>
        <v>0</v>
      </c>
      <c r="AJ136" s="25">
        <f t="shared" si="7"/>
        <v>0</v>
      </c>
      <c r="AK136" s="93">
        <f t="shared" si="8"/>
        <v>0</v>
      </c>
      <c r="AM136" s="176"/>
    </row>
    <row r="137" spans="1:39" ht="12.75">
      <c r="A137" s="14"/>
      <c r="B137" s="13"/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70"/>
      <c r="U137" s="170"/>
      <c r="V137" s="199"/>
      <c r="W137" s="160"/>
      <c r="X137" s="160"/>
      <c r="Y137" s="160"/>
      <c r="Z137" s="161"/>
      <c r="AA137" s="160"/>
      <c r="AB137" s="162"/>
      <c r="AC137" s="160"/>
      <c r="AD137" s="170"/>
      <c r="AE137" s="164"/>
      <c r="AF137" s="170"/>
      <c r="AG137" s="164"/>
      <c r="AH137" s="166"/>
      <c r="AI137" s="58">
        <f t="shared" si="5"/>
        <v>0</v>
      </c>
      <c r="AJ137" s="25">
        <f t="shared" si="7"/>
        <v>0</v>
      </c>
      <c r="AK137" s="93">
        <f t="shared" si="8"/>
        <v>0</v>
      </c>
      <c r="AM137" s="176"/>
    </row>
    <row r="138" spans="1:39" ht="12.75">
      <c r="A138" s="14"/>
      <c r="B138" s="13"/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70"/>
      <c r="U138" s="170"/>
      <c r="V138" s="199"/>
      <c r="W138" s="160"/>
      <c r="X138" s="160"/>
      <c r="Y138" s="160"/>
      <c r="Z138" s="161"/>
      <c r="AA138" s="160"/>
      <c r="AB138" s="162"/>
      <c r="AC138" s="160"/>
      <c r="AD138" s="170"/>
      <c r="AE138" s="164"/>
      <c r="AF138" s="170"/>
      <c r="AG138" s="164"/>
      <c r="AH138" s="166"/>
      <c r="AI138" s="58">
        <f t="shared" si="5"/>
        <v>0</v>
      </c>
      <c r="AJ138" s="25">
        <f t="shared" si="7"/>
        <v>0</v>
      </c>
      <c r="AK138" s="93">
        <f t="shared" si="8"/>
        <v>0</v>
      </c>
      <c r="AM138" s="176"/>
    </row>
    <row r="139" spans="1:39" ht="12.75">
      <c r="A139" s="14"/>
      <c r="B139" s="13"/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70"/>
      <c r="U139" s="170"/>
      <c r="V139" s="199"/>
      <c r="W139" s="160"/>
      <c r="X139" s="160"/>
      <c r="Y139" s="160"/>
      <c r="Z139" s="161"/>
      <c r="AA139" s="160"/>
      <c r="AB139" s="162"/>
      <c r="AC139" s="160"/>
      <c r="AD139" s="170"/>
      <c r="AE139" s="164"/>
      <c r="AF139" s="170"/>
      <c r="AG139" s="164"/>
      <c r="AH139" s="166"/>
      <c r="AI139" s="58">
        <f t="shared" si="5"/>
        <v>0</v>
      </c>
      <c r="AJ139" s="25">
        <f t="shared" si="7"/>
        <v>0</v>
      </c>
      <c r="AK139" s="93">
        <f t="shared" si="8"/>
        <v>0</v>
      </c>
      <c r="AM139" s="176"/>
    </row>
    <row r="140" spans="1:39" ht="12.75">
      <c r="A140" s="14"/>
      <c r="B140" s="13"/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70"/>
      <c r="U140" s="170"/>
      <c r="V140" s="199"/>
      <c r="W140" s="160"/>
      <c r="X140" s="160"/>
      <c r="Y140" s="160"/>
      <c r="Z140" s="161"/>
      <c r="AA140" s="160"/>
      <c r="AB140" s="162"/>
      <c r="AC140" s="160"/>
      <c r="AD140" s="170"/>
      <c r="AE140" s="164"/>
      <c r="AF140" s="170"/>
      <c r="AG140" s="164"/>
      <c r="AH140" s="166"/>
      <c r="AI140" s="58">
        <f aca="true" t="shared" si="9" ref="AI140:AI203">$C$9*C140+$D$9*D140+$E$9*E140+$F$9*F140+$G$9*G140+$H$9*H140+$I$9*I140+$J$9*J140+$K$9*K140+$L$9*L140+$M$9*M140+$N$9*N140+$O$9*O140+$P$9*P140+$Q$9*Q140+$R$9*R140+$S$9*S140+$T$9*T140+$U$9*U140+$V$9*V140+$W$9*W140+$X$9*X140+$Y$9*Y140+$Z$9*Z140+$AA$9*AA140+$AB$9*AB140+$AC$9*AC140+$AD$9*AD140+$AE$9*AE140+$AF$9*AF140+$AG$9*AG140+$AH$9*AH140</f>
        <v>0</v>
      </c>
      <c r="AJ140" s="25">
        <f t="shared" si="7"/>
        <v>0</v>
      </c>
      <c r="AK140" s="93">
        <f t="shared" si="8"/>
        <v>0</v>
      </c>
      <c r="AM140" s="176"/>
    </row>
    <row r="141" spans="1:39" ht="12.75">
      <c r="A141" s="14"/>
      <c r="B141" s="13"/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70"/>
      <c r="U141" s="170"/>
      <c r="V141" s="199"/>
      <c r="W141" s="160"/>
      <c r="X141" s="160"/>
      <c r="Y141" s="160"/>
      <c r="Z141" s="161"/>
      <c r="AA141" s="160"/>
      <c r="AB141" s="162"/>
      <c r="AC141" s="160"/>
      <c r="AD141" s="170"/>
      <c r="AE141" s="164"/>
      <c r="AF141" s="170"/>
      <c r="AG141" s="164"/>
      <c r="AH141" s="166"/>
      <c r="AI141" s="58">
        <f t="shared" si="9"/>
        <v>0</v>
      </c>
      <c r="AJ141" s="25">
        <f t="shared" si="7"/>
        <v>0</v>
      </c>
      <c r="AK141" s="93">
        <f t="shared" si="8"/>
        <v>0</v>
      </c>
      <c r="AM141" s="176"/>
    </row>
    <row r="142" spans="1:39" ht="12.75">
      <c r="A142" s="14"/>
      <c r="B142" s="13"/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70"/>
      <c r="U142" s="170"/>
      <c r="V142" s="199"/>
      <c r="W142" s="160"/>
      <c r="X142" s="160"/>
      <c r="Y142" s="160"/>
      <c r="Z142" s="161"/>
      <c r="AA142" s="160"/>
      <c r="AB142" s="162"/>
      <c r="AC142" s="160"/>
      <c r="AD142" s="170"/>
      <c r="AE142" s="164"/>
      <c r="AF142" s="170"/>
      <c r="AG142" s="164"/>
      <c r="AH142" s="166"/>
      <c r="AI142" s="58">
        <f t="shared" si="9"/>
        <v>0</v>
      </c>
      <c r="AJ142" s="25">
        <f t="shared" si="7"/>
        <v>0</v>
      </c>
      <c r="AK142" s="93">
        <f t="shared" si="8"/>
        <v>0</v>
      </c>
      <c r="AM142" s="176"/>
    </row>
    <row r="143" spans="1:39" ht="12.75">
      <c r="A143" s="14"/>
      <c r="B143" s="13"/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70"/>
      <c r="U143" s="170"/>
      <c r="V143" s="199"/>
      <c r="W143" s="160"/>
      <c r="X143" s="160"/>
      <c r="Y143" s="160"/>
      <c r="Z143" s="161"/>
      <c r="AA143" s="160"/>
      <c r="AB143" s="162"/>
      <c r="AC143" s="160"/>
      <c r="AD143" s="170"/>
      <c r="AE143" s="164"/>
      <c r="AF143" s="170"/>
      <c r="AG143" s="164"/>
      <c r="AH143" s="166"/>
      <c r="AI143" s="58">
        <f t="shared" si="9"/>
        <v>0</v>
      </c>
      <c r="AJ143" s="25">
        <f t="shared" si="7"/>
        <v>0</v>
      </c>
      <c r="AK143" s="93">
        <f t="shared" si="8"/>
        <v>0</v>
      </c>
      <c r="AM143" s="176"/>
    </row>
    <row r="144" spans="1:39" ht="12.75">
      <c r="A144" s="14"/>
      <c r="B144" s="13"/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70"/>
      <c r="U144" s="170"/>
      <c r="V144" s="199"/>
      <c r="W144" s="160"/>
      <c r="X144" s="160"/>
      <c r="Y144" s="160"/>
      <c r="Z144" s="161"/>
      <c r="AA144" s="160"/>
      <c r="AB144" s="162"/>
      <c r="AC144" s="160"/>
      <c r="AD144" s="170"/>
      <c r="AE144" s="164"/>
      <c r="AF144" s="170"/>
      <c r="AG144" s="164"/>
      <c r="AH144" s="166"/>
      <c r="AI144" s="58">
        <f t="shared" si="9"/>
        <v>0</v>
      </c>
      <c r="AJ144" s="25">
        <f t="shared" si="7"/>
        <v>0</v>
      </c>
      <c r="AK144" s="93">
        <f t="shared" si="8"/>
        <v>0</v>
      </c>
      <c r="AM144" s="176"/>
    </row>
    <row r="145" spans="1:39" ht="12.75">
      <c r="A145" s="14"/>
      <c r="B145" s="13"/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70"/>
      <c r="U145" s="170"/>
      <c r="V145" s="199"/>
      <c r="W145" s="160"/>
      <c r="X145" s="160"/>
      <c r="Y145" s="160"/>
      <c r="Z145" s="161"/>
      <c r="AA145" s="160"/>
      <c r="AB145" s="162"/>
      <c r="AC145" s="160"/>
      <c r="AD145" s="170"/>
      <c r="AE145" s="164"/>
      <c r="AF145" s="170"/>
      <c r="AG145" s="164"/>
      <c r="AH145" s="166"/>
      <c r="AI145" s="58">
        <f t="shared" si="9"/>
        <v>0</v>
      </c>
      <c r="AJ145" s="25">
        <f t="shared" si="7"/>
        <v>0</v>
      </c>
      <c r="AK145" s="93">
        <f t="shared" si="8"/>
        <v>0</v>
      </c>
      <c r="AM145" s="176"/>
    </row>
    <row r="146" spans="1:39" ht="12.75">
      <c r="A146" s="14"/>
      <c r="B146" s="13"/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70"/>
      <c r="U146" s="170"/>
      <c r="V146" s="199"/>
      <c r="W146" s="160"/>
      <c r="X146" s="160"/>
      <c r="Y146" s="160"/>
      <c r="Z146" s="161"/>
      <c r="AA146" s="160"/>
      <c r="AB146" s="162"/>
      <c r="AC146" s="160"/>
      <c r="AD146" s="170"/>
      <c r="AE146" s="164"/>
      <c r="AF146" s="170"/>
      <c r="AG146" s="164"/>
      <c r="AH146" s="166"/>
      <c r="AI146" s="58">
        <f t="shared" si="9"/>
        <v>0</v>
      </c>
      <c r="AJ146" s="25">
        <f t="shared" si="7"/>
        <v>0</v>
      </c>
      <c r="AK146" s="93">
        <f t="shared" si="8"/>
        <v>0</v>
      </c>
      <c r="AM146" s="176"/>
    </row>
    <row r="147" spans="1:39" ht="12.75">
      <c r="A147" s="14"/>
      <c r="B147" s="13"/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70"/>
      <c r="U147" s="170"/>
      <c r="V147" s="199"/>
      <c r="W147" s="160"/>
      <c r="X147" s="160"/>
      <c r="Y147" s="160"/>
      <c r="Z147" s="161"/>
      <c r="AA147" s="160"/>
      <c r="AB147" s="162"/>
      <c r="AC147" s="160"/>
      <c r="AD147" s="170"/>
      <c r="AE147" s="164"/>
      <c r="AF147" s="170"/>
      <c r="AG147" s="164"/>
      <c r="AH147" s="166"/>
      <c r="AI147" s="58">
        <f t="shared" si="9"/>
        <v>0</v>
      </c>
      <c r="AJ147" s="25">
        <f t="shared" si="7"/>
        <v>0</v>
      </c>
      <c r="AK147" s="93">
        <f t="shared" si="8"/>
        <v>0</v>
      </c>
      <c r="AM147" s="176"/>
    </row>
    <row r="148" spans="1:39" ht="12.75">
      <c r="A148" s="14"/>
      <c r="B148" s="13"/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70"/>
      <c r="U148" s="170"/>
      <c r="V148" s="199"/>
      <c r="W148" s="160"/>
      <c r="X148" s="160"/>
      <c r="Y148" s="160"/>
      <c r="Z148" s="161"/>
      <c r="AA148" s="160"/>
      <c r="AB148" s="162"/>
      <c r="AC148" s="160"/>
      <c r="AD148" s="170"/>
      <c r="AE148" s="164"/>
      <c r="AF148" s="170"/>
      <c r="AG148" s="164"/>
      <c r="AH148" s="166"/>
      <c r="AI148" s="58">
        <f t="shared" si="9"/>
        <v>0</v>
      </c>
      <c r="AJ148" s="25">
        <f t="shared" si="7"/>
        <v>0</v>
      </c>
      <c r="AK148" s="93">
        <f t="shared" si="8"/>
        <v>0</v>
      </c>
      <c r="AM148" s="176"/>
    </row>
    <row r="149" spans="1:39" ht="12.75">
      <c r="A149" s="14"/>
      <c r="B149" s="13"/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70"/>
      <c r="U149" s="170"/>
      <c r="V149" s="199"/>
      <c r="W149" s="160"/>
      <c r="X149" s="160"/>
      <c r="Y149" s="160"/>
      <c r="Z149" s="161"/>
      <c r="AA149" s="160"/>
      <c r="AB149" s="162"/>
      <c r="AC149" s="160"/>
      <c r="AD149" s="170"/>
      <c r="AE149" s="164"/>
      <c r="AF149" s="170"/>
      <c r="AG149" s="164"/>
      <c r="AH149" s="166"/>
      <c r="AI149" s="58">
        <f t="shared" si="9"/>
        <v>0</v>
      </c>
      <c r="AJ149" s="25">
        <f t="shared" si="7"/>
        <v>0</v>
      </c>
      <c r="AK149" s="93">
        <f t="shared" si="8"/>
        <v>0</v>
      </c>
      <c r="AM149" s="176"/>
    </row>
    <row r="150" spans="1:39" ht="12.75">
      <c r="A150" s="14"/>
      <c r="B150" s="13"/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70"/>
      <c r="U150" s="170"/>
      <c r="V150" s="199"/>
      <c r="W150" s="160"/>
      <c r="X150" s="160"/>
      <c r="Y150" s="160"/>
      <c r="Z150" s="161"/>
      <c r="AA150" s="160"/>
      <c r="AB150" s="162"/>
      <c r="AC150" s="160"/>
      <c r="AD150" s="170"/>
      <c r="AE150" s="164"/>
      <c r="AF150" s="170"/>
      <c r="AG150" s="164"/>
      <c r="AH150" s="166"/>
      <c r="AI150" s="58">
        <f t="shared" si="9"/>
        <v>0</v>
      </c>
      <c r="AJ150" s="25">
        <f t="shared" si="7"/>
        <v>0</v>
      </c>
      <c r="AK150" s="93">
        <f t="shared" si="8"/>
        <v>0</v>
      </c>
      <c r="AM150" s="176"/>
    </row>
    <row r="151" spans="1:39" ht="12.75">
      <c r="A151" s="14"/>
      <c r="B151" s="13"/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70"/>
      <c r="U151" s="170"/>
      <c r="V151" s="199"/>
      <c r="W151" s="160"/>
      <c r="X151" s="160"/>
      <c r="Y151" s="160"/>
      <c r="Z151" s="161"/>
      <c r="AA151" s="160"/>
      <c r="AB151" s="162"/>
      <c r="AC151" s="160"/>
      <c r="AD151" s="170"/>
      <c r="AE151" s="164"/>
      <c r="AF151" s="170"/>
      <c r="AG151" s="164"/>
      <c r="AH151" s="166"/>
      <c r="AI151" s="58">
        <f t="shared" si="9"/>
        <v>0</v>
      </c>
      <c r="AJ151" s="25">
        <f t="shared" si="7"/>
        <v>0</v>
      </c>
      <c r="AK151" s="93">
        <f t="shared" si="8"/>
        <v>0</v>
      </c>
      <c r="AM151" s="176"/>
    </row>
    <row r="152" spans="1:39" ht="12.75">
      <c r="A152" s="14"/>
      <c r="B152" s="13"/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70"/>
      <c r="U152" s="170"/>
      <c r="V152" s="199"/>
      <c r="W152" s="160"/>
      <c r="X152" s="160"/>
      <c r="Y152" s="160"/>
      <c r="Z152" s="161"/>
      <c r="AA152" s="160"/>
      <c r="AB152" s="162"/>
      <c r="AC152" s="160"/>
      <c r="AD152" s="170"/>
      <c r="AE152" s="164"/>
      <c r="AF152" s="170"/>
      <c r="AG152" s="164"/>
      <c r="AH152" s="166"/>
      <c r="AI152" s="58">
        <f t="shared" si="9"/>
        <v>0</v>
      </c>
      <c r="AJ152" s="25">
        <f t="shared" si="7"/>
        <v>0</v>
      </c>
      <c r="AK152" s="93">
        <f t="shared" si="8"/>
        <v>0</v>
      </c>
      <c r="AM152" s="176"/>
    </row>
    <row r="153" spans="1:39" ht="12.75">
      <c r="A153" s="14"/>
      <c r="B153" s="13"/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70"/>
      <c r="U153" s="170"/>
      <c r="V153" s="199"/>
      <c r="W153" s="160"/>
      <c r="X153" s="160"/>
      <c r="Y153" s="160"/>
      <c r="Z153" s="161"/>
      <c r="AA153" s="160"/>
      <c r="AB153" s="162"/>
      <c r="AC153" s="160"/>
      <c r="AD153" s="170"/>
      <c r="AE153" s="164"/>
      <c r="AF153" s="170"/>
      <c r="AG153" s="164"/>
      <c r="AH153" s="166"/>
      <c r="AI153" s="58">
        <f t="shared" si="9"/>
        <v>0</v>
      </c>
      <c r="AJ153" s="25">
        <f t="shared" si="7"/>
        <v>0</v>
      </c>
      <c r="AK153" s="93">
        <f t="shared" si="8"/>
        <v>0</v>
      </c>
      <c r="AM153" s="176"/>
    </row>
    <row r="154" spans="1:39" ht="12.75">
      <c r="A154" s="14"/>
      <c r="B154" s="13"/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70"/>
      <c r="U154" s="170"/>
      <c r="V154" s="199"/>
      <c r="W154" s="160"/>
      <c r="X154" s="160"/>
      <c r="Y154" s="160"/>
      <c r="Z154" s="161"/>
      <c r="AA154" s="160"/>
      <c r="AB154" s="162"/>
      <c r="AC154" s="160"/>
      <c r="AD154" s="170"/>
      <c r="AE154" s="164"/>
      <c r="AF154" s="170"/>
      <c r="AG154" s="164"/>
      <c r="AH154" s="166"/>
      <c r="AI154" s="58">
        <f t="shared" si="9"/>
        <v>0</v>
      </c>
      <c r="AJ154" s="25">
        <f t="shared" si="7"/>
        <v>0</v>
      </c>
      <c r="AK154" s="93">
        <f t="shared" si="8"/>
        <v>0</v>
      </c>
      <c r="AM154" s="176"/>
    </row>
    <row r="155" spans="1:39" ht="12.75">
      <c r="A155" s="14"/>
      <c r="B155" s="13"/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70"/>
      <c r="U155" s="170"/>
      <c r="V155" s="199"/>
      <c r="W155" s="160"/>
      <c r="X155" s="160"/>
      <c r="Y155" s="160"/>
      <c r="Z155" s="161"/>
      <c r="AA155" s="160"/>
      <c r="AB155" s="162"/>
      <c r="AC155" s="160"/>
      <c r="AD155" s="170"/>
      <c r="AE155" s="164"/>
      <c r="AF155" s="170"/>
      <c r="AG155" s="164"/>
      <c r="AH155" s="166"/>
      <c r="AI155" s="58">
        <f t="shared" si="9"/>
        <v>0</v>
      </c>
      <c r="AJ155" s="25">
        <f t="shared" si="7"/>
        <v>0</v>
      </c>
      <c r="AK155" s="93">
        <f t="shared" si="8"/>
        <v>0</v>
      </c>
      <c r="AM155" s="176"/>
    </row>
    <row r="156" spans="1:39" ht="12.75">
      <c r="A156" s="14"/>
      <c r="B156" s="13"/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70"/>
      <c r="U156" s="170"/>
      <c r="V156" s="199"/>
      <c r="W156" s="160"/>
      <c r="X156" s="160"/>
      <c r="Y156" s="160"/>
      <c r="Z156" s="161"/>
      <c r="AA156" s="160"/>
      <c r="AB156" s="162"/>
      <c r="AC156" s="160"/>
      <c r="AD156" s="170"/>
      <c r="AE156" s="164"/>
      <c r="AF156" s="170"/>
      <c r="AG156" s="164"/>
      <c r="AH156" s="166"/>
      <c r="AI156" s="58">
        <f t="shared" si="9"/>
        <v>0</v>
      </c>
      <c r="AJ156" s="25">
        <f t="shared" si="7"/>
        <v>0</v>
      </c>
      <c r="AK156" s="93">
        <f t="shared" si="8"/>
        <v>0</v>
      </c>
      <c r="AM156" s="176"/>
    </row>
    <row r="157" spans="1:39" ht="12.75">
      <c r="A157" s="14"/>
      <c r="B157" s="13"/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70"/>
      <c r="U157" s="170"/>
      <c r="V157" s="199"/>
      <c r="W157" s="160"/>
      <c r="X157" s="160"/>
      <c r="Y157" s="160"/>
      <c r="Z157" s="161"/>
      <c r="AA157" s="160"/>
      <c r="AB157" s="162"/>
      <c r="AC157" s="160"/>
      <c r="AD157" s="170"/>
      <c r="AE157" s="164"/>
      <c r="AF157" s="170"/>
      <c r="AG157" s="164"/>
      <c r="AH157" s="166"/>
      <c r="AI157" s="58">
        <f t="shared" si="9"/>
        <v>0</v>
      </c>
      <c r="AJ157" s="25">
        <f t="shared" si="7"/>
        <v>0</v>
      </c>
      <c r="AK157" s="93">
        <f t="shared" si="8"/>
        <v>0</v>
      </c>
      <c r="AM157" s="176"/>
    </row>
    <row r="158" spans="1:39" ht="12.75">
      <c r="A158" s="14"/>
      <c r="B158" s="13"/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70"/>
      <c r="U158" s="170"/>
      <c r="V158" s="199"/>
      <c r="W158" s="160"/>
      <c r="X158" s="160"/>
      <c r="Y158" s="160"/>
      <c r="Z158" s="161"/>
      <c r="AA158" s="160"/>
      <c r="AB158" s="162"/>
      <c r="AC158" s="160"/>
      <c r="AD158" s="170"/>
      <c r="AE158" s="164"/>
      <c r="AF158" s="170"/>
      <c r="AG158" s="164"/>
      <c r="AH158" s="166"/>
      <c r="AI158" s="58">
        <f t="shared" si="9"/>
        <v>0</v>
      </c>
      <c r="AJ158" s="25">
        <f t="shared" si="7"/>
        <v>0</v>
      </c>
      <c r="AK158" s="93">
        <f t="shared" si="8"/>
        <v>0</v>
      </c>
      <c r="AM158" s="176"/>
    </row>
    <row r="159" spans="1:39" ht="12.75">
      <c r="A159" s="14"/>
      <c r="B159" s="13"/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70"/>
      <c r="U159" s="170"/>
      <c r="V159" s="199"/>
      <c r="W159" s="160"/>
      <c r="X159" s="160"/>
      <c r="Y159" s="160"/>
      <c r="Z159" s="161"/>
      <c r="AA159" s="160"/>
      <c r="AB159" s="162"/>
      <c r="AC159" s="160"/>
      <c r="AD159" s="170"/>
      <c r="AE159" s="164"/>
      <c r="AF159" s="170"/>
      <c r="AG159" s="164"/>
      <c r="AH159" s="166"/>
      <c r="AI159" s="58">
        <f t="shared" si="9"/>
        <v>0</v>
      </c>
      <c r="AJ159" s="25">
        <f t="shared" si="7"/>
        <v>0</v>
      </c>
      <c r="AK159" s="93">
        <f t="shared" si="8"/>
        <v>0</v>
      </c>
      <c r="AM159" s="176"/>
    </row>
    <row r="160" spans="1:39" ht="12.75">
      <c r="A160" s="14"/>
      <c r="B160" s="13"/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70"/>
      <c r="U160" s="170"/>
      <c r="V160" s="199"/>
      <c r="W160" s="160"/>
      <c r="X160" s="160"/>
      <c r="Y160" s="160"/>
      <c r="Z160" s="161"/>
      <c r="AA160" s="160"/>
      <c r="AB160" s="162"/>
      <c r="AC160" s="160"/>
      <c r="AD160" s="170"/>
      <c r="AE160" s="164"/>
      <c r="AF160" s="170"/>
      <c r="AG160" s="164"/>
      <c r="AH160" s="166"/>
      <c r="AI160" s="58">
        <f t="shared" si="9"/>
        <v>0</v>
      </c>
      <c r="AJ160" s="25">
        <f t="shared" si="7"/>
        <v>0</v>
      </c>
      <c r="AK160" s="93">
        <f t="shared" si="8"/>
        <v>0</v>
      </c>
      <c r="AM160" s="176"/>
    </row>
    <row r="161" spans="1:39" ht="12.75">
      <c r="A161" s="14"/>
      <c r="B161" s="13"/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70"/>
      <c r="U161" s="170"/>
      <c r="V161" s="199"/>
      <c r="W161" s="160"/>
      <c r="X161" s="160"/>
      <c r="Y161" s="160"/>
      <c r="Z161" s="161"/>
      <c r="AA161" s="160"/>
      <c r="AB161" s="162"/>
      <c r="AC161" s="160"/>
      <c r="AD161" s="170"/>
      <c r="AE161" s="164"/>
      <c r="AF161" s="170"/>
      <c r="AG161" s="164"/>
      <c r="AH161" s="166"/>
      <c r="AI161" s="58">
        <f t="shared" si="9"/>
        <v>0</v>
      </c>
      <c r="AJ161" s="25">
        <f t="shared" si="7"/>
        <v>0</v>
      </c>
      <c r="AK161" s="93">
        <f t="shared" si="8"/>
        <v>0</v>
      </c>
      <c r="AM161" s="176"/>
    </row>
    <row r="162" spans="1:39" ht="12.75">
      <c r="A162" s="14"/>
      <c r="B162" s="13"/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70"/>
      <c r="U162" s="170"/>
      <c r="V162" s="199"/>
      <c r="W162" s="160"/>
      <c r="X162" s="160"/>
      <c r="Y162" s="160"/>
      <c r="Z162" s="161"/>
      <c r="AA162" s="160"/>
      <c r="AB162" s="162"/>
      <c r="AC162" s="160"/>
      <c r="AD162" s="170"/>
      <c r="AE162" s="164"/>
      <c r="AF162" s="170"/>
      <c r="AG162" s="164"/>
      <c r="AH162" s="166"/>
      <c r="AI162" s="58">
        <f t="shared" si="9"/>
        <v>0</v>
      </c>
      <c r="AJ162" s="25">
        <f t="shared" si="7"/>
        <v>0</v>
      </c>
      <c r="AK162" s="93">
        <f t="shared" si="8"/>
        <v>0</v>
      </c>
      <c r="AM162" s="176"/>
    </row>
    <row r="163" spans="1:39" ht="12.75">
      <c r="A163" s="14"/>
      <c r="B163" s="13"/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70"/>
      <c r="U163" s="170"/>
      <c r="V163" s="199"/>
      <c r="W163" s="160"/>
      <c r="X163" s="160"/>
      <c r="Y163" s="160"/>
      <c r="Z163" s="161"/>
      <c r="AA163" s="160"/>
      <c r="AB163" s="162"/>
      <c r="AC163" s="160"/>
      <c r="AD163" s="170"/>
      <c r="AE163" s="164"/>
      <c r="AF163" s="170"/>
      <c r="AG163" s="164"/>
      <c r="AH163" s="166"/>
      <c r="AI163" s="58">
        <f t="shared" si="9"/>
        <v>0</v>
      </c>
      <c r="AJ163" s="25">
        <f t="shared" si="7"/>
        <v>0</v>
      </c>
      <c r="AK163" s="93">
        <f t="shared" si="8"/>
        <v>0</v>
      </c>
      <c r="AM163" s="176"/>
    </row>
    <row r="164" spans="1:39" ht="12.75">
      <c r="A164" s="14"/>
      <c r="B164" s="13"/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70"/>
      <c r="U164" s="170"/>
      <c r="V164" s="199"/>
      <c r="W164" s="160"/>
      <c r="X164" s="160"/>
      <c r="Y164" s="160"/>
      <c r="Z164" s="161"/>
      <c r="AA164" s="160"/>
      <c r="AB164" s="162"/>
      <c r="AC164" s="160"/>
      <c r="AD164" s="170"/>
      <c r="AE164" s="164"/>
      <c r="AF164" s="170"/>
      <c r="AG164" s="164"/>
      <c r="AH164" s="166"/>
      <c r="AI164" s="58">
        <f t="shared" si="9"/>
        <v>0</v>
      </c>
      <c r="AJ164" s="25">
        <f aca="true" t="shared" si="10" ref="AJ164:AJ200">SUM(C164:X164,AB164:AH164)</f>
        <v>0</v>
      </c>
      <c r="AK164" s="93">
        <f aca="true" t="shared" si="11" ref="AK164:AK200">C164*($C$9-$C$317)+D164*($D$9-$D$317)+E164*($E$9-$E$317)+G164*($G$9-$G$317)+H164*($H$9-$H$317)+I164*($I$9-$I$317)+K164*($K$9-$K$317)+L164*($L$9-$L$317)+M164*($M$9-$M$317)+O164*($O$9-$O$317)+P164*($P$9-$P$317)+Q164*($Q$9-$Q$317)+R164*($R$9-$R$317)+S164*($S$9-$S$317)+U164*($U$9-$U$317)+V164*($V$9-$V$317)++W164*($W$9-$W$317)+X164*($X$9-$X$317)+Y164*($Y$9-$Y$317)+Z164*($Z$9-$Z$317)+AA164*($AA$9+$AA$317)+AC164*($AC$9-$AC$317)+AD164*($AD$9-$AD$317)+AE164*($AE$9-$AE$317)+AF164*($AF$9-$AF$317)+AG164*($AG$9-$AG$317)+AH164*($AH$9-$AH$317)+AB164*($AB$9-$AB$317)</f>
        <v>0</v>
      </c>
      <c r="AM164" s="176"/>
    </row>
    <row r="165" spans="1:39" ht="12.75">
      <c r="A165" s="14"/>
      <c r="B165" s="13"/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70"/>
      <c r="U165" s="170"/>
      <c r="V165" s="199"/>
      <c r="W165" s="160"/>
      <c r="X165" s="160"/>
      <c r="Y165" s="160"/>
      <c r="Z165" s="161"/>
      <c r="AA165" s="160"/>
      <c r="AB165" s="162"/>
      <c r="AC165" s="160"/>
      <c r="AD165" s="170"/>
      <c r="AE165" s="164"/>
      <c r="AF165" s="170"/>
      <c r="AG165" s="164"/>
      <c r="AH165" s="166"/>
      <c r="AI165" s="58">
        <f t="shared" si="9"/>
        <v>0</v>
      </c>
      <c r="AJ165" s="25">
        <f t="shared" si="10"/>
        <v>0</v>
      </c>
      <c r="AK165" s="93">
        <f t="shared" si="11"/>
        <v>0</v>
      </c>
      <c r="AM165" s="176"/>
    </row>
    <row r="166" spans="1:39" ht="12.75">
      <c r="A166" s="14"/>
      <c r="B166" s="13"/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70"/>
      <c r="U166" s="170"/>
      <c r="V166" s="199"/>
      <c r="W166" s="160"/>
      <c r="X166" s="160"/>
      <c r="Y166" s="160"/>
      <c r="Z166" s="161"/>
      <c r="AA166" s="160"/>
      <c r="AB166" s="162"/>
      <c r="AC166" s="160"/>
      <c r="AD166" s="170"/>
      <c r="AE166" s="164"/>
      <c r="AF166" s="170"/>
      <c r="AG166" s="164"/>
      <c r="AH166" s="166"/>
      <c r="AI166" s="58">
        <f t="shared" si="9"/>
        <v>0</v>
      </c>
      <c r="AJ166" s="25">
        <f t="shared" si="10"/>
        <v>0</v>
      </c>
      <c r="AK166" s="93">
        <f t="shared" si="11"/>
        <v>0</v>
      </c>
      <c r="AM166" s="176"/>
    </row>
    <row r="167" spans="1:39" ht="12.75">
      <c r="A167" s="14"/>
      <c r="B167" s="13"/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70"/>
      <c r="U167" s="170"/>
      <c r="V167" s="199"/>
      <c r="W167" s="160"/>
      <c r="X167" s="160"/>
      <c r="Y167" s="160"/>
      <c r="Z167" s="161"/>
      <c r="AA167" s="160"/>
      <c r="AB167" s="162"/>
      <c r="AC167" s="160"/>
      <c r="AD167" s="170"/>
      <c r="AE167" s="164"/>
      <c r="AF167" s="170"/>
      <c r="AG167" s="164"/>
      <c r="AH167" s="166"/>
      <c r="AI167" s="58">
        <f t="shared" si="9"/>
        <v>0</v>
      </c>
      <c r="AJ167" s="25">
        <f t="shared" si="10"/>
        <v>0</v>
      </c>
      <c r="AK167" s="93">
        <f t="shared" si="11"/>
        <v>0</v>
      </c>
      <c r="AM167" s="176"/>
    </row>
    <row r="168" spans="1:39" ht="12.75">
      <c r="A168" s="14"/>
      <c r="B168" s="13"/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70"/>
      <c r="U168" s="170"/>
      <c r="V168" s="199"/>
      <c r="W168" s="160"/>
      <c r="X168" s="160"/>
      <c r="Y168" s="160"/>
      <c r="Z168" s="161"/>
      <c r="AA168" s="160"/>
      <c r="AB168" s="162"/>
      <c r="AC168" s="160"/>
      <c r="AD168" s="170"/>
      <c r="AE168" s="164"/>
      <c r="AF168" s="170"/>
      <c r="AG168" s="164"/>
      <c r="AH168" s="166"/>
      <c r="AI168" s="58">
        <f t="shared" si="9"/>
        <v>0</v>
      </c>
      <c r="AJ168" s="25">
        <f t="shared" si="10"/>
        <v>0</v>
      </c>
      <c r="AK168" s="93">
        <f t="shared" si="11"/>
        <v>0</v>
      </c>
      <c r="AM168" s="176"/>
    </row>
    <row r="169" spans="1:39" ht="12.75">
      <c r="A169" s="14"/>
      <c r="B169" s="13"/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70"/>
      <c r="U169" s="170"/>
      <c r="V169" s="199"/>
      <c r="W169" s="160"/>
      <c r="X169" s="160"/>
      <c r="Y169" s="160"/>
      <c r="Z169" s="161"/>
      <c r="AA169" s="160"/>
      <c r="AB169" s="162"/>
      <c r="AC169" s="160"/>
      <c r="AD169" s="170"/>
      <c r="AE169" s="164"/>
      <c r="AF169" s="170"/>
      <c r="AG169" s="164"/>
      <c r="AH169" s="166"/>
      <c r="AI169" s="58">
        <f t="shared" si="9"/>
        <v>0</v>
      </c>
      <c r="AJ169" s="25">
        <f t="shared" si="10"/>
        <v>0</v>
      </c>
      <c r="AK169" s="93">
        <f t="shared" si="11"/>
        <v>0</v>
      </c>
      <c r="AM169" s="176"/>
    </row>
    <row r="170" spans="1:39" ht="12.75">
      <c r="A170" s="14"/>
      <c r="B170" s="13"/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70"/>
      <c r="U170" s="170"/>
      <c r="V170" s="199"/>
      <c r="W170" s="160"/>
      <c r="X170" s="160"/>
      <c r="Y170" s="160"/>
      <c r="Z170" s="161"/>
      <c r="AA170" s="160"/>
      <c r="AB170" s="162"/>
      <c r="AC170" s="160"/>
      <c r="AD170" s="170"/>
      <c r="AE170" s="164"/>
      <c r="AF170" s="170"/>
      <c r="AG170" s="164"/>
      <c r="AH170" s="166"/>
      <c r="AI170" s="58">
        <f t="shared" si="9"/>
        <v>0</v>
      </c>
      <c r="AJ170" s="25">
        <f t="shared" si="10"/>
        <v>0</v>
      </c>
      <c r="AK170" s="93">
        <f t="shared" si="11"/>
        <v>0</v>
      </c>
      <c r="AM170" s="176"/>
    </row>
    <row r="171" spans="1:39" ht="12.75">
      <c r="A171" s="14"/>
      <c r="B171" s="13"/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70"/>
      <c r="U171" s="170"/>
      <c r="V171" s="199"/>
      <c r="W171" s="160"/>
      <c r="X171" s="160"/>
      <c r="Y171" s="160"/>
      <c r="Z171" s="161"/>
      <c r="AA171" s="160"/>
      <c r="AB171" s="162"/>
      <c r="AC171" s="160"/>
      <c r="AD171" s="170"/>
      <c r="AE171" s="164"/>
      <c r="AF171" s="170"/>
      <c r="AG171" s="164"/>
      <c r="AH171" s="166"/>
      <c r="AI171" s="58">
        <f t="shared" si="9"/>
        <v>0</v>
      </c>
      <c r="AJ171" s="25">
        <f t="shared" si="10"/>
        <v>0</v>
      </c>
      <c r="AK171" s="93">
        <f t="shared" si="11"/>
        <v>0</v>
      </c>
      <c r="AM171" s="176"/>
    </row>
    <row r="172" spans="1:39" ht="12.75">
      <c r="A172" s="14"/>
      <c r="B172" s="13"/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70"/>
      <c r="U172" s="170"/>
      <c r="V172" s="199"/>
      <c r="W172" s="160"/>
      <c r="X172" s="160"/>
      <c r="Y172" s="160"/>
      <c r="Z172" s="161"/>
      <c r="AA172" s="160"/>
      <c r="AB172" s="162"/>
      <c r="AC172" s="160"/>
      <c r="AD172" s="170"/>
      <c r="AE172" s="164"/>
      <c r="AF172" s="170"/>
      <c r="AG172" s="164"/>
      <c r="AH172" s="166"/>
      <c r="AI172" s="58">
        <f t="shared" si="9"/>
        <v>0</v>
      </c>
      <c r="AJ172" s="25">
        <f t="shared" si="10"/>
        <v>0</v>
      </c>
      <c r="AK172" s="93">
        <f t="shared" si="11"/>
        <v>0</v>
      </c>
      <c r="AM172" s="176"/>
    </row>
    <row r="173" spans="1:39" ht="12.75">
      <c r="A173" s="14"/>
      <c r="B173" s="13"/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70"/>
      <c r="U173" s="170"/>
      <c r="V173" s="199"/>
      <c r="W173" s="160"/>
      <c r="X173" s="160"/>
      <c r="Y173" s="160"/>
      <c r="Z173" s="161"/>
      <c r="AA173" s="160"/>
      <c r="AB173" s="162"/>
      <c r="AC173" s="160"/>
      <c r="AD173" s="170"/>
      <c r="AE173" s="164"/>
      <c r="AF173" s="170"/>
      <c r="AG173" s="164"/>
      <c r="AH173" s="166"/>
      <c r="AI173" s="58">
        <f t="shared" si="9"/>
        <v>0</v>
      </c>
      <c r="AJ173" s="25">
        <f t="shared" si="10"/>
        <v>0</v>
      </c>
      <c r="AK173" s="93">
        <f t="shared" si="11"/>
        <v>0</v>
      </c>
      <c r="AM173" s="176"/>
    </row>
    <row r="174" spans="1:39" ht="12.75">
      <c r="A174" s="14"/>
      <c r="B174" s="13"/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70"/>
      <c r="U174" s="170"/>
      <c r="V174" s="199"/>
      <c r="W174" s="160"/>
      <c r="X174" s="160"/>
      <c r="Y174" s="160"/>
      <c r="Z174" s="161"/>
      <c r="AA174" s="160"/>
      <c r="AB174" s="162"/>
      <c r="AC174" s="160"/>
      <c r="AD174" s="170"/>
      <c r="AE174" s="164"/>
      <c r="AF174" s="170"/>
      <c r="AG174" s="164"/>
      <c r="AH174" s="166"/>
      <c r="AI174" s="58">
        <f t="shared" si="9"/>
        <v>0</v>
      </c>
      <c r="AJ174" s="25">
        <f t="shared" si="10"/>
        <v>0</v>
      </c>
      <c r="AK174" s="93">
        <f t="shared" si="11"/>
        <v>0</v>
      </c>
      <c r="AM174" s="176"/>
    </row>
    <row r="175" spans="1:39" ht="12.75">
      <c r="A175" s="14"/>
      <c r="B175" s="13"/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70"/>
      <c r="U175" s="170"/>
      <c r="V175" s="199"/>
      <c r="W175" s="160"/>
      <c r="X175" s="160"/>
      <c r="Y175" s="160"/>
      <c r="Z175" s="161"/>
      <c r="AA175" s="160"/>
      <c r="AB175" s="162"/>
      <c r="AC175" s="160"/>
      <c r="AD175" s="170"/>
      <c r="AE175" s="164"/>
      <c r="AF175" s="170"/>
      <c r="AG175" s="164"/>
      <c r="AH175" s="166"/>
      <c r="AI175" s="58">
        <f t="shared" si="9"/>
        <v>0</v>
      </c>
      <c r="AJ175" s="25">
        <f t="shared" si="10"/>
        <v>0</v>
      </c>
      <c r="AK175" s="93">
        <f t="shared" si="11"/>
        <v>0</v>
      </c>
      <c r="AM175" s="176"/>
    </row>
    <row r="176" spans="1:39" ht="12.75">
      <c r="A176" s="14"/>
      <c r="B176" s="13"/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70"/>
      <c r="U176" s="170"/>
      <c r="V176" s="199"/>
      <c r="W176" s="160"/>
      <c r="X176" s="160"/>
      <c r="Y176" s="160"/>
      <c r="Z176" s="161"/>
      <c r="AA176" s="160"/>
      <c r="AB176" s="162"/>
      <c r="AC176" s="160"/>
      <c r="AD176" s="170"/>
      <c r="AE176" s="164"/>
      <c r="AF176" s="170"/>
      <c r="AG176" s="164"/>
      <c r="AH176" s="166"/>
      <c r="AI176" s="58">
        <f t="shared" si="9"/>
        <v>0</v>
      </c>
      <c r="AJ176" s="25">
        <f t="shared" si="10"/>
        <v>0</v>
      </c>
      <c r="AK176" s="93">
        <f t="shared" si="11"/>
        <v>0</v>
      </c>
      <c r="AM176" s="176"/>
    </row>
    <row r="177" spans="1:39" ht="12.75">
      <c r="A177" s="14"/>
      <c r="B177" s="13"/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70"/>
      <c r="U177" s="170"/>
      <c r="V177" s="199"/>
      <c r="W177" s="160"/>
      <c r="X177" s="160"/>
      <c r="Y177" s="160"/>
      <c r="Z177" s="161"/>
      <c r="AA177" s="160"/>
      <c r="AB177" s="162"/>
      <c r="AC177" s="160"/>
      <c r="AD177" s="170"/>
      <c r="AE177" s="164"/>
      <c r="AF177" s="170"/>
      <c r="AG177" s="164"/>
      <c r="AH177" s="166"/>
      <c r="AI177" s="58">
        <f t="shared" si="9"/>
        <v>0</v>
      </c>
      <c r="AJ177" s="25">
        <f t="shared" si="10"/>
        <v>0</v>
      </c>
      <c r="AK177" s="93">
        <f t="shared" si="11"/>
        <v>0</v>
      </c>
      <c r="AM177" s="176"/>
    </row>
    <row r="178" spans="1:39" ht="12.75">
      <c r="A178" s="14"/>
      <c r="B178" s="13"/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70"/>
      <c r="U178" s="170"/>
      <c r="V178" s="199"/>
      <c r="W178" s="160"/>
      <c r="X178" s="160"/>
      <c r="Y178" s="160"/>
      <c r="Z178" s="161"/>
      <c r="AA178" s="160"/>
      <c r="AB178" s="162"/>
      <c r="AC178" s="160"/>
      <c r="AD178" s="170"/>
      <c r="AE178" s="164"/>
      <c r="AF178" s="170"/>
      <c r="AG178" s="164"/>
      <c r="AH178" s="166"/>
      <c r="AI178" s="58">
        <f t="shared" si="9"/>
        <v>0</v>
      </c>
      <c r="AJ178" s="25">
        <f t="shared" si="10"/>
        <v>0</v>
      </c>
      <c r="AK178" s="93">
        <f t="shared" si="11"/>
        <v>0</v>
      </c>
      <c r="AM178" s="176"/>
    </row>
    <row r="179" spans="1:39" ht="12.75">
      <c r="A179" s="14"/>
      <c r="B179" s="13"/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70"/>
      <c r="U179" s="170"/>
      <c r="V179" s="199"/>
      <c r="W179" s="160"/>
      <c r="X179" s="160"/>
      <c r="Y179" s="160"/>
      <c r="Z179" s="161"/>
      <c r="AA179" s="160"/>
      <c r="AB179" s="162"/>
      <c r="AC179" s="160"/>
      <c r="AD179" s="170"/>
      <c r="AE179" s="164"/>
      <c r="AF179" s="170"/>
      <c r="AG179" s="164"/>
      <c r="AH179" s="166"/>
      <c r="AI179" s="58">
        <f t="shared" si="9"/>
        <v>0</v>
      </c>
      <c r="AJ179" s="25">
        <f t="shared" si="10"/>
        <v>0</v>
      </c>
      <c r="AK179" s="93">
        <f t="shared" si="11"/>
        <v>0</v>
      </c>
      <c r="AM179" s="176"/>
    </row>
    <row r="180" spans="1:39" ht="12.75">
      <c r="A180" s="14"/>
      <c r="B180" s="13"/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70"/>
      <c r="U180" s="170"/>
      <c r="V180" s="199"/>
      <c r="W180" s="160"/>
      <c r="X180" s="160"/>
      <c r="Y180" s="160"/>
      <c r="Z180" s="161"/>
      <c r="AA180" s="160"/>
      <c r="AB180" s="162"/>
      <c r="AC180" s="160"/>
      <c r="AD180" s="170"/>
      <c r="AE180" s="164"/>
      <c r="AF180" s="170"/>
      <c r="AG180" s="164"/>
      <c r="AH180" s="166"/>
      <c r="AI180" s="58">
        <f t="shared" si="9"/>
        <v>0</v>
      </c>
      <c r="AJ180" s="25">
        <f t="shared" si="10"/>
        <v>0</v>
      </c>
      <c r="AK180" s="93">
        <f t="shared" si="11"/>
        <v>0</v>
      </c>
      <c r="AM180" s="176"/>
    </row>
    <row r="181" spans="1:39" ht="12.75">
      <c r="A181" s="14"/>
      <c r="B181" s="13"/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70"/>
      <c r="U181" s="170"/>
      <c r="V181" s="199"/>
      <c r="W181" s="160"/>
      <c r="X181" s="160"/>
      <c r="Y181" s="160"/>
      <c r="Z181" s="161"/>
      <c r="AA181" s="160"/>
      <c r="AB181" s="162"/>
      <c r="AC181" s="160"/>
      <c r="AD181" s="170"/>
      <c r="AE181" s="164"/>
      <c r="AF181" s="170"/>
      <c r="AG181" s="164"/>
      <c r="AH181" s="166"/>
      <c r="AI181" s="58">
        <f t="shared" si="9"/>
        <v>0</v>
      </c>
      <c r="AJ181" s="25">
        <f t="shared" si="10"/>
        <v>0</v>
      </c>
      <c r="AK181" s="93">
        <f t="shared" si="11"/>
        <v>0</v>
      </c>
      <c r="AM181" s="176"/>
    </row>
    <row r="182" spans="1:39" ht="12.75">
      <c r="A182" s="14"/>
      <c r="B182" s="13"/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70"/>
      <c r="U182" s="170"/>
      <c r="V182" s="199"/>
      <c r="W182" s="160"/>
      <c r="X182" s="160"/>
      <c r="Y182" s="160"/>
      <c r="Z182" s="161"/>
      <c r="AA182" s="160"/>
      <c r="AB182" s="162"/>
      <c r="AC182" s="160"/>
      <c r="AD182" s="170"/>
      <c r="AE182" s="164"/>
      <c r="AF182" s="170"/>
      <c r="AG182" s="164"/>
      <c r="AH182" s="166"/>
      <c r="AI182" s="58">
        <f t="shared" si="9"/>
        <v>0</v>
      </c>
      <c r="AJ182" s="25">
        <f t="shared" si="10"/>
        <v>0</v>
      </c>
      <c r="AK182" s="93">
        <f t="shared" si="11"/>
        <v>0</v>
      </c>
      <c r="AM182" s="176"/>
    </row>
    <row r="183" spans="1:39" ht="12.75">
      <c r="A183" s="14"/>
      <c r="B183" s="13"/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70"/>
      <c r="U183" s="170"/>
      <c r="V183" s="199"/>
      <c r="W183" s="160"/>
      <c r="X183" s="160"/>
      <c r="Y183" s="160"/>
      <c r="Z183" s="161"/>
      <c r="AA183" s="160"/>
      <c r="AB183" s="162"/>
      <c r="AC183" s="160"/>
      <c r="AD183" s="170"/>
      <c r="AE183" s="164"/>
      <c r="AF183" s="170"/>
      <c r="AG183" s="164"/>
      <c r="AH183" s="166"/>
      <c r="AI183" s="58">
        <f t="shared" si="9"/>
        <v>0</v>
      </c>
      <c r="AJ183" s="25">
        <f t="shared" si="10"/>
        <v>0</v>
      </c>
      <c r="AK183" s="93">
        <f t="shared" si="11"/>
        <v>0</v>
      </c>
      <c r="AM183" s="176"/>
    </row>
    <row r="184" spans="1:39" ht="12.75">
      <c r="A184" s="14"/>
      <c r="B184" s="13"/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70"/>
      <c r="U184" s="170"/>
      <c r="V184" s="199"/>
      <c r="W184" s="160"/>
      <c r="X184" s="160"/>
      <c r="Y184" s="160"/>
      <c r="Z184" s="161"/>
      <c r="AA184" s="160"/>
      <c r="AB184" s="162"/>
      <c r="AC184" s="160"/>
      <c r="AD184" s="170"/>
      <c r="AE184" s="164"/>
      <c r="AF184" s="170"/>
      <c r="AG184" s="164"/>
      <c r="AH184" s="166"/>
      <c r="AI184" s="58">
        <f t="shared" si="9"/>
        <v>0</v>
      </c>
      <c r="AJ184" s="25">
        <f t="shared" si="10"/>
        <v>0</v>
      </c>
      <c r="AK184" s="93">
        <f t="shared" si="11"/>
        <v>0</v>
      </c>
      <c r="AM184" s="176"/>
    </row>
    <row r="185" spans="1:39" ht="12.75">
      <c r="A185" s="14"/>
      <c r="B185" s="13"/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70"/>
      <c r="U185" s="170"/>
      <c r="V185" s="199"/>
      <c r="W185" s="160"/>
      <c r="X185" s="160"/>
      <c r="Y185" s="160"/>
      <c r="Z185" s="161"/>
      <c r="AA185" s="160"/>
      <c r="AB185" s="162"/>
      <c r="AC185" s="160"/>
      <c r="AD185" s="170"/>
      <c r="AE185" s="164"/>
      <c r="AF185" s="170"/>
      <c r="AG185" s="164"/>
      <c r="AH185" s="166"/>
      <c r="AI185" s="58">
        <f t="shared" si="9"/>
        <v>0</v>
      </c>
      <c r="AJ185" s="25">
        <f t="shared" si="10"/>
        <v>0</v>
      </c>
      <c r="AK185" s="93">
        <f t="shared" si="11"/>
        <v>0</v>
      </c>
      <c r="AM185" s="176"/>
    </row>
    <row r="186" spans="1:39" ht="12.75">
      <c r="A186" s="14"/>
      <c r="B186" s="13"/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70"/>
      <c r="U186" s="170"/>
      <c r="V186" s="199"/>
      <c r="W186" s="160"/>
      <c r="X186" s="160"/>
      <c r="Y186" s="160"/>
      <c r="Z186" s="161"/>
      <c r="AA186" s="160"/>
      <c r="AB186" s="162"/>
      <c r="AC186" s="160"/>
      <c r="AD186" s="170"/>
      <c r="AE186" s="164"/>
      <c r="AF186" s="170"/>
      <c r="AG186" s="164"/>
      <c r="AH186" s="166"/>
      <c r="AI186" s="58">
        <f t="shared" si="9"/>
        <v>0</v>
      </c>
      <c r="AJ186" s="25">
        <f t="shared" si="10"/>
        <v>0</v>
      </c>
      <c r="AK186" s="93">
        <f t="shared" si="11"/>
        <v>0</v>
      </c>
      <c r="AM186" s="176"/>
    </row>
    <row r="187" spans="1:39" ht="12.75">
      <c r="A187" s="14"/>
      <c r="B187" s="13"/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70"/>
      <c r="U187" s="170"/>
      <c r="V187" s="199"/>
      <c r="W187" s="160"/>
      <c r="X187" s="160"/>
      <c r="Y187" s="160"/>
      <c r="Z187" s="161"/>
      <c r="AA187" s="160"/>
      <c r="AB187" s="162"/>
      <c r="AC187" s="160"/>
      <c r="AD187" s="170"/>
      <c r="AE187" s="164"/>
      <c r="AF187" s="170"/>
      <c r="AG187" s="164"/>
      <c r="AH187" s="166"/>
      <c r="AI187" s="58">
        <f t="shared" si="9"/>
        <v>0</v>
      </c>
      <c r="AJ187" s="25">
        <f t="shared" si="10"/>
        <v>0</v>
      </c>
      <c r="AK187" s="93">
        <f t="shared" si="11"/>
        <v>0</v>
      </c>
      <c r="AM187" s="176"/>
    </row>
    <row r="188" spans="1:39" ht="12.75">
      <c r="A188" s="14"/>
      <c r="B188" s="13"/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70"/>
      <c r="U188" s="170"/>
      <c r="V188" s="199"/>
      <c r="W188" s="160"/>
      <c r="X188" s="160"/>
      <c r="Y188" s="160"/>
      <c r="Z188" s="161"/>
      <c r="AA188" s="160"/>
      <c r="AB188" s="162"/>
      <c r="AC188" s="160"/>
      <c r="AD188" s="170"/>
      <c r="AE188" s="164"/>
      <c r="AF188" s="170"/>
      <c r="AG188" s="164"/>
      <c r="AH188" s="166"/>
      <c r="AI188" s="58">
        <f t="shared" si="9"/>
        <v>0</v>
      </c>
      <c r="AJ188" s="25">
        <f t="shared" si="10"/>
        <v>0</v>
      </c>
      <c r="AK188" s="93">
        <f t="shared" si="11"/>
        <v>0</v>
      </c>
      <c r="AM188" s="176"/>
    </row>
    <row r="189" spans="1:39" ht="12.75">
      <c r="A189" s="14"/>
      <c r="B189" s="13"/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70"/>
      <c r="U189" s="170"/>
      <c r="V189" s="199"/>
      <c r="W189" s="160"/>
      <c r="X189" s="160"/>
      <c r="Y189" s="160"/>
      <c r="Z189" s="161"/>
      <c r="AA189" s="160"/>
      <c r="AB189" s="162"/>
      <c r="AC189" s="160"/>
      <c r="AD189" s="170"/>
      <c r="AE189" s="164"/>
      <c r="AF189" s="170"/>
      <c r="AG189" s="164"/>
      <c r="AH189" s="166"/>
      <c r="AI189" s="58">
        <f t="shared" si="9"/>
        <v>0</v>
      </c>
      <c r="AJ189" s="25">
        <f t="shared" si="10"/>
        <v>0</v>
      </c>
      <c r="AK189" s="93">
        <f t="shared" si="11"/>
        <v>0</v>
      </c>
      <c r="AM189" s="176"/>
    </row>
    <row r="190" spans="1:39" ht="12.75">
      <c r="A190" s="14"/>
      <c r="B190" s="13"/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70"/>
      <c r="U190" s="170"/>
      <c r="V190" s="199"/>
      <c r="W190" s="160"/>
      <c r="X190" s="160"/>
      <c r="Y190" s="160"/>
      <c r="Z190" s="161"/>
      <c r="AA190" s="160"/>
      <c r="AB190" s="162"/>
      <c r="AC190" s="160"/>
      <c r="AD190" s="170"/>
      <c r="AE190" s="164"/>
      <c r="AF190" s="170"/>
      <c r="AG190" s="164"/>
      <c r="AH190" s="166"/>
      <c r="AI190" s="58">
        <f t="shared" si="9"/>
        <v>0</v>
      </c>
      <c r="AJ190" s="25">
        <f t="shared" si="10"/>
        <v>0</v>
      </c>
      <c r="AK190" s="93">
        <f t="shared" si="11"/>
        <v>0</v>
      </c>
      <c r="AM190" s="176"/>
    </row>
    <row r="191" spans="1:39" ht="12.75">
      <c r="A191" s="14"/>
      <c r="B191" s="13"/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70"/>
      <c r="U191" s="170"/>
      <c r="V191" s="199"/>
      <c r="W191" s="160"/>
      <c r="X191" s="160"/>
      <c r="Y191" s="160"/>
      <c r="Z191" s="161"/>
      <c r="AA191" s="160"/>
      <c r="AB191" s="162"/>
      <c r="AC191" s="160"/>
      <c r="AD191" s="170"/>
      <c r="AE191" s="164"/>
      <c r="AF191" s="170"/>
      <c r="AG191" s="164"/>
      <c r="AH191" s="166"/>
      <c r="AI191" s="58">
        <f t="shared" si="9"/>
        <v>0</v>
      </c>
      <c r="AJ191" s="25">
        <f t="shared" si="10"/>
        <v>0</v>
      </c>
      <c r="AK191" s="93">
        <f t="shared" si="11"/>
        <v>0</v>
      </c>
      <c r="AM191" s="176"/>
    </row>
    <row r="192" spans="1:39" ht="12.75">
      <c r="A192" s="14"/>
      <c r="B192" s="13"/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70"/>
      <c r="U192" s="170"/>
      <c r="V192" s="199"/>
      <c r="W192" s="160"/>
      <c r="X192" s="160"/>
      <c r="Y192" s="160"/>
      <c r="Z192" s="161"/>
      <c r="AA192" s="160"/>
      <c r="AB192" s="162"/>
      <c r="AC192" s="160"/>
      <c r="AD192" s="170"/>
      <c r="AE192" s="164"/>
      <c r="AF192" s="170"/>
      <c r="AG192" s="164"/>
      <c r="AH192" s="166"/>
      <c r="AI192" s="58">
        <f t="shared" si="9"/>
        <v>0</v>
      </c>
      <c r="AJ192" s="25">
        <f t="shared" si="10"/>
        <v>0</v>
      </c>
      <c r="AK192" s="93">
        <f t="shared" si="11"/>
        <v>0</v>
      </c>
      <c r="AM192" s="176"/>
    </row>
    <row r="193" spans="1:39" ht="12.75">
      <c r="A193" s="14"/>
      <c r="B193" s="13"/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70"/>
      <c r="U193" s="170"/>
      <c r="V193" s="199"/>
      <c r="W193" s="160"/>
      <c r="X193" s="160"/>
      <c r="Y193" s="160"/>
      <c r="Z193" s="161"/>
      <c r="AA193" s="160"/>
      <c r="AB193" s="162"/>
      <c r="AC193" s="160"/>
      <c r="AD193" s="170"/>
      <c r="AE193" s="164"/>
      <c r="AF193" s="170"/>
      <c r="AG193" s="164"/>
      <c r="AH193" s="166"/>
      <c r="AI193" s="58">
        <f t="shared" si="9"/>
        <v>0</v>
      </c>
      <c r="AJ193" s="25">
        <f t="shared" si="10"/>
        <v>0</v>
      </c>
      <c r="AK193" s="93">
        <f t="shared" si="11"/>
        <v>0</v>
      </c>
      <c r="AM193" s="176"/>
    </row>
    <row r="194" spans="1:39" ht="12.75">
      <c r="A194" s="14"/>
      <c r="B194" s="13"/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70"/>
      <c r="U194" s="170"/>
      <c r="V194" s="199"/>
      <c r="W194" s="160"/>
      <c r="X194" s="160"/>
      <c r="Y194" s="160"/>
      <c r="Z194" s="161"/>
      <c r="AA194" s="160"/>
      <c r="AB194" s="162"/>
      <c r="AC194" s="160"/>
      <c r="AD194" s="170"/>
      <c r="AE194" s="164"/>
      <c r="AF194" s="170"/>
      <c r="AG194" s="164"/>
      <c r="AH194" s="166"/>
      <c r="AI194" s="58">
        <f t="shared" si="9"/>
        <v>0</v>
      </c>
      <c r="AJ194" s="25">
        <f t="shared" si="10"/>
        <v>0</v>
      </c>
      <c r="AK194" s="93">
        <f t="shared" si="11"/>
        <v>0</v>
      </c>
      <c r="AM194" s="176"/>
    </row>
    <row r="195" spans="1:39" ht="12.75">
      <c r="A195" s="14"/>
      <c r="B195" s="13"/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70"/>
      <c r="U195" s="170"/>
      <c r="V195" s="199"/>
      <c r="W195" s="160"/>
      <c r="X195" s="160"/>
      <c r="Y195" s="160"/>
      <c r="Z195" s="161"/>
      <c r="AA195" s="160"/>
      <c r="AB195" s="162"/>
      <c r="AC195" s="160"/>
      <c r="AD195" s="170"/>
      <c r="AE195" s="164"/>
      <c r="AF195" s="170"/>
      <c r="AG195" s="164"/>
      <c r="AH195" s="166"/>
      <c r="AI195" s="58">
        <f t="shared" si="9"/>
        <v>0</v>
      </c>
      <c r="AJ195" s="25">
        <f t="shared" si="10"/>
        <v>0</v>
      </c>
      <c r="AK195" s="93">
        <f t="shared" si="11"/>
        <v>0</v>
      </c>
      <c r="AM195" s="176"/>
    </row>
    <row r="196" spans="1:39" ht="12.75">
      <c r="A196" s="14"/>
      <c r="B196" s="13"/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70"/>
      <c r="U196" s="170"/>
      <c r="V196" s="199"/>
      <c r="W196" s="160"/>
      <c r="X196" s="160"/>
      <c r="Y196" s="160"/>
      <c r="Z196" s="161"/>
      <c r="AA196" s="160"/>
      <c r="AB196" s="162"/>
      <c r="AC196" s="160"/>
      <c r="AD196" s="170"/>
      <c r="AE196" s="164"/>
      <c r="AF196" s="170"/>
      <c r="AG196" s="164"/>
      <c r="AH196" s="166"/>
      <c r="AI196" s="58">
        <f t="shared" si="9"/>
        <v>0</v>
      </c>
      <c r="AJ196" s="25">
        <f t="shared" si="10"/>
        <v>0</v>
      </c>
      <c r="AK196" s="93">
        <f t="shared" si="11"/>
        <v>0</v>
      </c>
      <c r="AM196" s="176"/>
    </row>
    <row r="197" spans="1:39" ht="12.75">
      <c r="A197" s="14"/>
      <c r="B197" s="13"/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70"/>
      <c r="U197" s="170"/>
      <c r="V197" s="199"/>
      <c r="W197" s="160"/>
      <c r="X197" s="160"/>
      <c r="Y197" s="160"/>
      <c r="Z197" s="161"/>
      <c r="AA197" s="160"/>
      <c r="AB197" s="162"/>
      <c r="AC197" s="160"/>
      <c r="AD197" s="170"/>
      <c r="AE197" s="164"/>
      <c r="AF197" s="170"/>
      <c r="AG197" s="164"/>
      <c r="AH197" s="166"/>
      <c r="AI197" s="58">
        <f t="shared" si="9"/>
        <v>0</v>
      </c>
      <c r="AJ197" s="25">
        <f t="shared" si="10"/>
        <v>0</v>
      </c>
      <c r="AK197" s="93">
        <f t="shared" si="11"/>
        <v>0</v>
      </c>
      <c r="AM197" s="176"/>
    </row>
    <row r="198" spans="1:39" ht="12.75">
      <c r="A198" s="14"/>
      <c r="B198" s="13"/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70"/>
      <c r="U198" s="170"/>
      <c r="V198" s="199"/>
      <c r="W198" s="160"/>
      <c r="X198" s="160"/>
      <c r="Y198" s="160"/>
      <c r="Z198" s="161"/>
      <c r="AA198" s="160"/>
      <c r="AB198" s="162"/>
      <c r="AC198" s="160"/>
      <c r="AD198" s="170"/>
      <c r="AE198" s="164"/>
      <c r="AF198" s="170"/>
      <c r="AG198" s="164"/>
      <c r="AH198" s="166"/>
      <c r="AI198" s="58">
        <f t="shared" si="9"/>
        <v>0</v>
      </c>
      <c r="AJ198" s="25">
        <f t="shared" si="10"/>
        <v>0</v>
      </c>
      <c r="AK198" s="93">
        <f t="shared" si="11"/>
        <v>0</v>
      </c>
      <c r="AM198" s="176"/>
    </row>
    <row r="199" spans="1:39" ht="12.75">
      <c r="A199" s="14"/>
      <c r="B199" s="13"/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70"/>
      <c r="U199" s="170"/>
      <c r="V199" s="199"/>
      <c r="W199" s="160"/>
      <c r="X199" s="160"/>
      <c r="Y199" s="160"/>
      <c r="Z199" s="161"/>
      <c r="AA199" s="160"/>
      <c r="AB199" s="162"/>
      <c r="AC199" s="160"/>
      <c r="AD199" s="170"/>
      <c r="AE199" s="164"/>
      <c r="AF199" s="170"/>
      <c r="AG199" s="164"/>
      <c r="AH199" s="166"/>
      <c r="AI199" s="58">
        <f t="shared" si="9"/>
        <v>0</v>
      </c>
      <c r="AJ199" s="25">
        <f t="shared" si="10"/>
        <v>0</v>
      </c>
      <c r="AK199" s="93">
        <f t="shared" si="11"/>
        <v>0</v>
      </c>
      <c r="AM199" s="176"/>
    </row>
    <row r="200" spans="1:39" ht="12.75">
      <c r="A200" s="14"/>
      <c r="B200" s="13"/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70"/>
      <c r="U200" s="170"/>
      <c r="V200" s="199"/>
      <c r="W200" s="160"/>
      <c r="X200" s="160"/>
      <c r="Y200" s="160"/>
      <c r="Z200" s="161"/>
      <c r="AA200" s="160"/>
      <c r="AB200" s="162"/>
      <c r="AC200" s="160"/>
      <c r="AD200" s="170"/>
      <c r="AE200" s="164"/>
      <c r="AF200" s="170"/>
      <c r="AG200" s="164"/>
      <c r="AH200" s="166"/>
      <c r="AI200" s="58">
        <f t="shared" si="9"/>
        <v>0</v>
      </c>
      <c r="AJ200" s="25">
        <f t="shared" si="10"/>
        <v>0</v>
      </c>
      <c r="AK200" s="93">
        <f t="shared" si="11"/>
        <v>0</v>
      </c>
      <c r="AM200" s="176"/>
    </row>
    <row r="201" spans="1:39" ht="12.75">
      <c r="A201" s="14"/>
      <c r="B201" s="13"/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70"/>
      <c r="U201" s="170"/>
      <c r="V201" s="199"/>
      <c r="W201" s="160"/>
      <c r="X201" s="160"/>
      <c r="Y201" s="160"/>
      <c r="Z201" s="161"/>
      <c r="AA201" s="160"/>
      <c r="AB201" s="162"/>
      <c r="AC201" s="160"/>
      <c r="AD201" s="170"/>
      <c r="AE201" s="164"/>
      <c r="AF201" s="170"/>
      <c r="AG201" s="164"/>
      <c r="AH201" s="166"/>
      <c r="AI201" s="58">
        <f t="shared" si="9"/>
        <v>0</v>
      </c>
      <c r="AJ201" s="25">
        <f aca="true" t="shared" si="12" ref="AJ201:AJ229">SUM(C201:X201,AB201:AH201)</f>
        <v>0</v>
      </c>
      <c r="AK201" s="93">
        <f aca="true" t="shared" si="13" ref="AK201:AK232">C201*($C$9-$C$317)+D201*($D$9-$D$317)+E201*($E$9-$E$317)+G201*($G$9-$G$317)+H201*($H$9-$H$317)+I201*($I$9-$I$317)+K201*($K$9-$K$317)+L201*($L$9-$L$317)+M201*($M$9-$M$317)+O201*($O$9-$O$317)+P201*($P$9-$P$317)+Q201*($Q$9-$Q$317)+R201*($R$9-$R$317)+S201*($S$9-$S$317)+U201*($U$9-$U$317)+V201*($V$9-$V$317)++W201*($W$9-$W$317)+X201*($X$9-$X$317)+Y201*($Y$9-$Y$317)+Z201*($Z$9-$Z$317)+AA201*($AA$9+$AA$317)+AC201*($AC$9-$AC$317)+AD201*($AD$9-$AD$317)+AE201*($AE$9-$AE$317)+AF201*($AF$9-$AF$317)+AG201*($AG$9-$AG$317)+AH201*($AH$9-$AH$317)+AB201*($AB$9-$AB$317)</f>
        <v>0</v>
      </c>
      <c r="AM201" s="176"/>
    </row>
    <row r="202" spans="1:39" ht="12.75">
      <c r="A202" s="14"/>
      <c r="B202" s="13"/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70"/>
      <c r="U202" s="170"/>
      <c r="V202" s="199"/>
      <c r="W202" s="160"/>
      <c r="X202" s="160"/>
      <c r="Y202" s="160"/>
      <c r="Z202" s="161"/>
      <c r="AA202" s="160"/>
      <c r="AB202" s="162"/>
      <c r="AC202" s="160"/>
      <c r="AD202" s="170"/>
      <c r="AE202" s="164"/>
      <c r="AF202" s="170"/>
      <c r="AG202" s="164"/>
      <c r="AH202" s="166"/>
      <c r="AI202" s="58">
        <f t="shared" si="9"/>
        <v>0</v>
      </c>
      <c r="AJ202" s="25">
        <f t="shared" si="12"/>
        <v>0</v>
      </c>
      <c r="AK202" s="93">
        <f t="shared" si="13"/>
        <v>0</v>
      </c>
      <c r="AM202" s="176"/>
    </row>
    <row r="203" spans="1:39" ht="12.75">
      <c r="A203" s="14"/>
      <c r="B203" s="13"/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70"/>
      <c r="U203" s="170"/>
      <c r="V203" s="199"/>
      <c r="W203" s="160"/>
      <c r="X203" s="160"/>
      <c r="Y203" s="160"/>
      <c r="Z203" s="161"/>
      <c r="AA203" s="160"/>
      <c r="AB203" s="162"/>
      <c r="AC203" s="160"/>
      <c r="AD203" s="170"/>
      <c r="AE203" s="164"/>
      <c r="AF203" s="170"/>
      <c r="AG203" s="164"/>
      <c r="AH203" s="166"/>
      <c r="AI203" s="58">
        <f t="shared" si="9"/>
        <v>0</v>
      </c>
      <c r="AJ203" s="25">
        <f t="shared" si="12"/>
        <v>0</v>
      </c>
      <c r="AK203" s="93">
        <f t="shared" si="13"/>
        <v>0</v>
      </c>
      <c r="AM203" s="176"/>
    </row>
    <row r="204" spans="1:39" ht="12.75">
      <c r="A204" s="14"/>
      <c r="B204" s="13"/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70"/>
      <c r="U204" s="170"/>
      <c r="V204" s="199"/>
      <c r="W204" s="160"/>
      <c r="X204" s="160"/>
      <c r="Y204" s="160"/>
      <c r="Z204" s="161"/>
      <c r="AA204" s="160"/>
      <c r="AB204" s="162"/>
      <c r="AC204" s="160"/>
      <c r="AD204" s="170"/>
      <c r="AE204" s="164"/>
      <c r="AF204" s="170"/>
      <c r="AG204" s="164"/>
      <c r="AH204" s="166"/>
      <c r="AI204" s="58">
        <f aca="true" t="shared" si="14" ref="AI204:AI267">$C$9*C204+$D$9*D204+$E$9*E204+$F$9*F204+$G$9*G204+$H$9*H204+$I$9*I204+$J$9*J204+$K$9*K204+$L$9*L204+$M$9*M204+$N$9*N204+$O$9*O204+$P$9*P204+$Q$9*Q204+$R$9*R204+$S$9*S204+$T$9*T204+$U$9*U204+$V$9*V204+$W$9*W204+$X$9*X204+$Y$9*Y204+$Z$9*Z204+$AA$9*AA204+$AB$9*AB204+$AC$9*AC204+$AD$9*AD204+$AE$9*AE204+$AF$9*AF204+$AG$9*AG204+$AH$9*AH204</f>
        <v>0</v>
      </c>
      <c r="AJ204" s="25">
        <f t="shared" si="12"/>
        <v>0</v>
      </c>
      <c r="AK204" s="93">
        <f t="shared" si="13"/>
        <v>0</v>
      </c>
      <c r="AM204" s="176"/>
    </row>
    <row r="205" spans="1:39" ht="12.75">
      <c r="A205" s="14"/>
      <c r="B205" s="13"/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70"/>
      <c r="U205" s="170"/>
      <c r="V205" s="199"/>
      <c r="W205" s="160"/>
      <c r="X205" s="160"/>
      <c r="Y205" s="160"/>
      <c r="Z205" s="161"/>
      <c r="AA205" s="160"/>
      <c r="AB205" s="162"/>
      <c r="AC205" s="160"/>
      <c r="AD205" s="170"/>
      <c r="AE205" s="164"/>
      <c r="AF205" s="170"/>
      <c r="AG205" s="164"/>
      <c r="AH205" s="166"/>
      <c r="AI205" s="58">
        <f t="shared" si="14"/>
        <v>0</v>
      </c>
      <c r="AJ205" s="25">
        <f t="shared" si="12"/>
        <v>0</v>
      </c>
      <c r="AK205" s="93">
        <f t="shared" si="13"/>
        <v>0</v>
      </c>
      <c r="AM205" s="176"/>
    </row>
    <row r="206" spans="1:39" ht="12.75">
      <c r="A206" s="14"/>
      <c r="B206" s="13"/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70"/>
      <c r="U206" s="170"/>
      <c r="V206" s="199"/>
      <c r="W206" s="160"/>
      <c r="X206" s="160"/>
      <c r="Y206" s="160"/>
      <c r="Z206" s="161"/>
      <c r="AA206" s="160"/>
      <c r="AB206" s="162"/>
      <c r="AC206" s="160"/>
      <c r="AD206" s="170"/>
      <c r="AE206" s="164"/>
      <c r="AF206" s="170"/>
      <c r="AG206" s="164"/>
      <c r="AH206" s="166"/>
      <c r="AI206" s="58">
        <f t="shared" si="14"/>
        <v>0</v>
      </c>
      <c r="AJ206" s="25">
        <f t="shared" si="12"/>
        <v>0</v>
      </c>
      <c r="AK206" s="93">
        <f t="shared" si="13"/>
        <v>0</v>
      </c>
      <c r="AM206" s="176"/>
    </row>
    <row r="207" spans="1:39" ht="12.75">
      <c r="A207" s="14"/>
      <c r="B207" s="13"/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70"/>
      <c r="U207" s="170"/>
      <c r="V207" s="199"/>
      <c r="W207" s="160"/>
      <c r="X207" s="160"/>
      <c r="Y207" s="160"/>
      <c r="Z207" s="161"/>
      <c r="AA207" s="160"/>
      <c r="AB207" s="162"/>
      <c r="AC207" s="160"/>
      <c r="AD207" s="170"/>
      <c r="AE207" s="164"/>
      <c r="AF207" s="170"/>
      <c r="AG207" s="164"/>
      <c r="AH207" s="166"/>
      <c r="AI207" s="58">
        <f t="shared" si="14"/>
        <v>0</v>
      </c>
      <c r="AJ207" s="25">
        <f t="shared" si="12"/>
        <v>0</v>
      </c>
      <c r="AK207" s="93">
        <f t="shared" si="13"/>
        <v>0</v>
      </c>
      <c r="AM207" s="176"/>
    </row>
    <row r="208" spans="1:39" ht="12.75">
      <c r="A208" s="14"/>
      <c r="B208" s="13"/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70"/>
      <c r="U208" s="170"/>
      <c r="V208" s="199"/>
      <c r="W208" s="160"/>
      <c r="X208" s="160"/>
      <c r="Y208" s="160"/>
      <c r="Z208" s="161"/>
      <c r="AA208" s="160"/>
      <c r="AB208" s="162"/>
      <c r="AC208" s="160"/>
      <c r="AD208" s="170"/>
      <c r="AE208" s="164"/>
      <c r="AF208" s="170"/>
      <c r="AG208" s="164"/>
      <c r="AH208" s="166"/>
      <c r="AI208" s="58">
        <f t="shared" si="14"/>
        <v>0</v>
      </c>
      <c r="AJ208" s="25">
        <f t="shared" si="12"/>
        <v>0</v>
      </c>
      <c r="AK208" s="93">
        <f t="shared" si="13"/>
        <v>0</v>
      </c>
      <c r="AM208" s="176"/>
    </row>
    <row r="209" spans="1:39" ht="12.75">
      <c r="A209" s="14"/>
      <c r="B209" s="13"/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70"/>
      <c r="U209" s="170"/>
      <c r="V209" s="199"/>
      <c r="W209" s="160"/>
      <c r="X209" s="160"/>
      <c r="Y209" s="160"/>
      <c r="Z209" s="161"/>
      <c r="AA209" s="160"/>
      <c r="AB209" s="162"/>
      <c r="AC209" s="160"/>
      <c r="AD209" s="170"/>
      <c r="AE209" s="164"/>
      <c r="AF209" s="170"/>
      <c r="AG209" s="164"/>
      <c r="AH209" s="166"/>
      <c r="AI209" s="58">
        <f t="shared" si="14"/>
        <v>0</v>
      </c>
      <c r="AJ209" s="25">
        <f t="shared" si="12"/>
        <v>0</v>
      </c>
      <c r="AK209" s="93">
        <f t="shared" si="13"/>
        <v>0</v>
      </c>
      <c r="AM209" s="176"/>
    </row>
    <row r="210" spans="1:39" ht="12.75">
      <c r="A210" s="14"/>
      <c r="B210" s="13"/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70"/>
      <c r="U210" s="170"/>
      <c r="V210" s="199"/>
      <c r="W210" s="160"/>
      <c r="X210" s="160"/>
      <c r="Y210" s="160"/>
      <c r="Z210" s="161"/>
      <c r="AA210" s="160"/>
      <c r="AB210" s="162"/>
      <c r="AC210" s="160"/>
      <c r="AD210" s="170"/>
      <c r="AE210" s="164"/>
      <c r="AF210" s="170"/>
      <c r="AG210" s="164"/>
      <c r="AH210" s="166"/>
      <c r="AI210" s="58">
        <f t="shared" si="14"/>
        <v>0</v>
      </c>
      <c r="AJ210" s="25">
        <f t="shared" si="12"/>
        <v>0</v>
      </c>
      <c r="AK210" s="93">
        <f t="shared" si="13"/>
        <v>0</v>
      </c>
      <c r="AM210" s="176"/>
    </row>
    <row r="211" spans="1:39" ht="12.75">
      <c r="A211" s="14"/>
      <c r="B211" s="13"/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70"/>
      <c r="U211" s="170"/>
      <c r="V211" s="199"/>
      <c r="W211" s="160"/>
      <c r="X211" s="160"/>
      <c r="Y211" s="160"/>
      <c r="Z211" s="161"/>
      <c r="AA211" s="160"/>
      <c r="AB211" s="162"/>
      <c r="AC211" s="160"/>
      <c r="AD211" s="170"/>
      <c r="AE211" s="164"/>
      <c r="AF211" s="170"/>
      <c r="AG211" s="164"/>
      <c r="AH211" s="166"/>
      <c r="AI211" s="58">
        <f t="shared" si="14"/>
        <v>0</v>
      </c>
      <c r="AJ211" s="25">
        <f t="shared" si="12"/>
        <v>0</v>
      </c>
      <c r="AK211" s="93">
        <f t="shared" si="13"/>
        <v>0</v>
      </c>
      <c r="AM211" s="176"/>
    </row>
    <row r="212" spans="1:39" ht="12.75">
      <c r="A212" s="14"/>
      <c r="B212" s="13"/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70"/>
      <c r="U212" s="170"/>
      <c r="V212" s="199"/>
      <c r="W212" s="160"/>
      <c r="X212" s="160"/>
      <c r="Y212" s="160"/>
      <c r="Z212" s="161"/>
      <c r="AA212" s="160"/>
      <c r="AB212" s="170"/>
      <c r="AC212" s="160"/>
      <c r="AD212" s="170"/>
      <c r="AE212" s="164"/>
      <c r="AF212" s="170"/>
      <c r="AG212" s="164"/>
      <c r="AH212" s="166"/>
      <c r="AI212" s="58">
        <f t="shared" si="14"/>
        <v>0</v>
      </c>
      <c r="AJ212" s="25">
        <f t="shared" si="12"/>
        <v>0</v>
      </c>
      <c r="AK212" s="93">
        <f t="shared" si="13"/>
        <v>0</v>
      </c>
      <c r="AM212" s="176"/>
    </row>
    <row r="213" spans="1:39" ht="12.75">
      <c r="A213" s="14"/>
      <c r="B213" s="13"/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70"/>
      <c r="U213" s="170"/>
      <c r="V213" s="199"/>
      <c r="W213" s="160"/>
      <c r="X213" s="160"/>
      <c r="Y213" s="160"/>
      <c r="Z213" s="161"/>
      <c r="AA213" s="160"/>
      <c r="AB213" s="170"/>
      <c r="AC213" s="160"/>
      <c r="AD213" s="170"/>
      <c r="AE213" s="170"/>
      <c r="AF213" s="170"/>
      <c r="AG213" s="164"/>
      <c r="AH213" s="166"/>
      <c r="AI213" s="58">
        <f t="shared" si="14"/>
        <v>0</v>
      </c>
      <c r="AJ213" s="25">
        <f t="shared" si="12"/>
        <v>0</v>
      </c>
      <c r="AK213" s="93">
        <f t="shared" si="13"/>
        <v>0</v>
      </c>
      <c r="AM213" s="176"/>
    </row>
    <row r="214" spans="1:39" ht="12.75">
      <c r="A214" s="14"/>
      <c r="B214" s="13"/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70"/>
      <c r="U214" s="170"/>
      <c r="V214" s="199"/>
      <c r="W214" s="160"/>
      <c r="X214" s="160"/>
      <c r="Y214" s="160"/>
      <c r="Z214" s="161"/>
      <c r="AA214" s="160"/>
      <c r="AB214" s="170"/>
      <c r="AC214" s="170"/>
      <c r="AD214" s="170"/>
      <c r="AE214" s="170"/>
      <c r="AF214" s="170"/>
      <c r="AG214" s="164"/>
      <c r="AH214" s="166"/>
      <c r="AI214" s="58">
        <f t="shared" si="14"/>
        <v>0</v>
      </c>
      <c r="AJ214" s="25">
        <f t="shared" si="12"/>
        <v>0</v>
      </c>
      <c r="AK214" s="93">
        <f t="shared" si="13"/>
        <v>0</v>
      </c>
      <c r="AM214" s="176"/>
    </row>
    <row r="215" spans="1:39" ht="12.75">
      <c r="A215" s="14"/>
      <c r="B215" s="13"/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70"/>
      <c r="U215" s="170"/>
      <c r="V215" s="199"/>
      <c r="W215" s="160"/>
      <c r="X215" s="160"/>
      <c r="Y215" s="160"/>
      <c r="Z215" s="161"/>
      <c r="AA215" s="160"/>
      <c r="AB215" s="170"/>
      <c r="AC215" s="170"/>
      <c r="AD215" s="170"/>
      <c r="AE215" s="170"/>
      <c r="AF215" s="170"/>
      <c r="AG215" s="170"/>
      <c r="AH215" s="166"/>
      <c r="AI215" s="58">
        <f t="shared" si="14"/>
        <v>0</v>
      </c>
      <c r="AJ215" s="25">
        <f t="shared" si="12"/>
        <v>0</v>
      </c>
      <c r="AK215" s="93">
        <f t="shared" si="13"/>
        <v>0</v>
      </c>
      <c r="AM215" s="176"/>
    </row>
    <row r="216" spans="1:39" ht="12.75">
      <c r="A216" s="14"/>
      <c r="B216" s="13"/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70"/>
      <c r="U216" s="170"/>
      <c r="V216" s="199"/>
      <c r="W216" s="160"/>
      <c r="X216" s="160"/>
      <c r="Y216" s="160"/>
      <c r="Z216" s="161"/>
      <c r="AA216" s="160"/>
      <c r="AB216" s="170"/>
      <c r="AC216" s="170"/>
      <c r="AD216" s="170"/>
      <c r="AE216" s="170"/>
      <c r="AF216" s="170"/>
      <c r="AG216" s="170"/>
      <c r="AH216" s="170"/>
      <c r="AI216" s="58">
        <f t="shared" si="14"/>
        <v>0</v>
      </c>
      <c r="AJ216" s="25">
        <f t="shared" si="12"/>
        <v>0</v>
      </c>
      <c r="AK216" s="93">
        <f t="shared" si="13"/>
        <v>0</v>
      </c>
      <c r="AM216" s="176"/>
    </row>
    <row r="217" spans="1:39" ht="12.75">
      <c r="A217" s="14"/>
      <c r="B217" s="13"/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70"/>
      <c r="U217" s="170"/>
      <c r="V217" s="199"/>
      <c r="W217" s="160"/>
      <c r="X217" s="160"/>
      <c r="Y217" s="160"/>
      <c r="Z217" s="161"/>
      <c r="AA217" s="160"/>
      <c r="AB217" s="170"/>
      <c r="AC217" s="170"/>
      <c r="AD217" s="170"/>
      <c r="AE217" s="170"/>
      <c r="AF217" s="170"/>
      <c r="AG217" s="170"/>
      <c r="AH217" s="170"/>
      <c r="AI217" s="58">
        <f t="shared" si="14"/>
        <v>0</v>
      </c>
      <c r="AJ217" s="25">
        <f t="shared" si="12"/>
        <v>0</v>
      </c>
      <c r="AK217" s="93">
        <f t="shared" si="13"/>
        <v>0</v>
      </c>
      <c r="AM217" s="176"/>
    </row>
    <row r="218" spans="1:39" ht="12.75">
      <c r="A218" s="14"/>
      <c r="B218" s="13"/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70"/>
      <c r="U218" s="170"/>
      <c r="V218" s="199"/>
      <c r="W218" s="160"/>
      <c r="X218" s="160"/>
      <c r="Y218" s="160"/>
      <c r="Z218" s="161"/>
      <c r="AA218" s="160"/>
      <c r="AB218" s="170"/>
      <c r="AC218" s="170"/>
      <c r="AD218" s="170"/>
      <c r="AE218" s="170"/>
      <c r="AF218" s="170"/>
      <c r="AG218" s="170"/>
      <c r="AH218" s="170"/>
      <c r="AI218" s="58">
        <f t="shared" si="14"/>
        <v>0</v>
      </c>
      <c r="AJ218" s="25">
        <f t="shared" si="12"/>
        <v>0</v>
      </c>
      <c r="AK218" s="93">
        <f t="shared" si="13"/>
        <v>0</v>
      </c>
      <c r="AM218" s="176"/>
    </row>
    <row r="219" spans="1:39" ht="12.75">
      <c r="A219" s="14"/>
      <c r="B219" s="13"/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70"/>
      <c r="U219" s="170"/>
      <c r="V219" s="199"/>
      <c r="W219" s="160"/>
      <c r="X219" s="160"/>
      <c r="Y219" s="160"/>
      <c r="Z219" s="161"/>
      <c r="AA219" s="160"/>
      <c r="AB219" s="170"/>
      <c r="AC219" s="170"/>
      <c r="AD219" s="170"/>
      <c r="AE219" s="170"/>
      <c r="AF219" s="170"/>
      <c r="AG219" s="170"/>
      <c r="AH219" s="170"/>
      <c r="AI219" s="58">
        <f t="shared" si="14"/>
        <v>0</v>
      </c>
      <c r="AJ219" s="25">
        <f t="shared" si="12"/>
        <v>0</v>
      </c>
      <c r="AK219" s="93">
        <f t="shared" si="13"/>
        <v>0</v>
      </c>
      <c r="AM219" s="176"/>
    </row>
    <row r="220" spans="1:39" ht="12.75">
      <c r="A220" s="14"/>
      <c r="B220" s="13"/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70"/>
      <c r="U220" s="170"/>
      <c r="V220" s="199"/>
      <c r="W220" s="160"/>
      <c r="X220" s="160"/>
      <c r="Y220" s="160"/>
      <c r="Z220" s="161"/>
      <c r="AA220" s="160"/>
      <c r="AB220" s="170"/>
      <c r="AC220" s="170"/>
      <c r="AD220" s="170"/>
      <c r="AE220" s="170"/>
      <c r="AF220" s="170"/>
      <c r="AG220" s="170"/>
      <c r="AH220" s="170"/>
      <c r="AI220" s="58">
        <f t="shared" si="14"/>
        <v>0</v>
      </c>
      <c r="AJ220" s="25">
        <f t="shared" si="12"/>
        <v>0</v>
      </c>
      <c r="AK220" s="93">
        <f t="shared" si="13"/>
        <v>0</v>
      </c>
      <c r="AM220" s="176"/>
    </row>
    <row r="221" spans="1:39" ht="12.75">
      <c r="A221" s="14"/>
      <c r="B221" s="13"/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70"/>
      <c r="U221" s="170"/>
      <c r="V221" s="199"/>
      <c r="W221" s="160"/>
      <c r="X221" s="160"/>
      <c r="Y221" s="160"/>
      <c r="Z221" s="161"/>
      <c r="AA221" s="160"/>
      <c r="AB221" s="170"/>
      <c r="AC221" s="170"/>
      <c r="AD221" s="170"/>
      <c r="AE221" s="170"/>
      <c r="AF221" s="170"/>
      <c r="AG221" s="170"/>
      <c r="AH221" s="170"/>
      <c r="AI221" s="58">
        <f t="shared" si="14"/>
        <v>0</v>
      </c>
      <c r="AJ221" s="25">
        <f t="shared" si="12"/>
        <v>0</v>
      </c>
      <c r="AK221" s="93">
        <f t="shared" si="13"/>
        <v>0</v>
      </c>
      <c r="AM221" s="176"/>
    </row>
    <row r="222" spans="1:39" ht="12.75">
      <c r="A222" s="14"/>
      <c r="B222" s="13"/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70"/>
      <c r="U222" s="170"/>
      <c r="V222" s="199"/>
      <c r="W222" s="160"/>
      <c r="X222" s="160"/>
      <c r="Y222" s="160"/>
      <c r="Z222" s="161"/>
      <c r="AA222" s="160"/>
      <c r="AB222" s="170"/>
      <c r="AC222" s="170"/>
      <c r="AD222" s="170"/>
      <c r="AE222" s="170"/>
      <c r="AF222" s="170"/>
      <c r="AG222" s="170"/>
      <c r="AH222" s="170"/>
      <c r="AI222" s="58">
        <f t="shared" si="14"/>
        <v>0</v>
      </c>
      <c r="AJ222" s="25">
        <f t="shared" si="12"/>
        <v>0</v>
      </c>
      <c r="AK222" s="93">
        <f t="shared" si="13"/>
        <v>0</v>
      </c>
      <c r="AM222" s="176"/>
    </row>
    <row r="223" spans="1:39" ht="12.75">
      <c r="A223" s="14"/>
      <c r="B223" s="13"/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70"/>
      <c r="U223" s="170"/>
      <c r="V223" s="199"/>
      <c r="W223" s="160"/>
      <c r="X223" s="160"/>
      <c r="Y223" s="160"/>
      <c r="Z223" s="161"/>
      <c r="AA223" s="160"/>
      <c r="AB223" s="170"/>
      <c r="AC223" s="170"/>
      <c r="AD223" s="170"/>
      <c r="AE223" s="170"/>
      <c r="AF223" s="170"/>
      <c r="AG223" s="170"/>
      <c r="AH223" s="170"/>
      <c r="AI223" s="58">
        <f t="shared" si="14"/>
        <v>0</v>
      </c>
      <c r="AJ223" s="25">
        <f t="shared" si="12"/>
        <v>0</v>
      </c>
      <c r="AK223" s="93">
        <f t="shared" si="13"/>
        <v>0</v>
      </c>
      <c r="AM223" s="176"/>
    </row>
    <row r="224" spans="1:39" ht="12.75">
      <c r="A224" s="14"/>
      <c r="B224" s="13"/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70"/>
      <c r="U224" s="170"/>
      <c r="V224" s="199"/>
      <c r="W224" s="160"/>
      <c r="X224" s="160"/>
      <c r="Y224" s="160"/>
      <c r="Z224" s="161"/>
      <c r="AA224" s="160"/>
      <c r="AB224" s="170"/>
      <c r="AC224" s="170"/>
      <c r="AD224" s="170"/>
      <c r="AE224" s="170"/>
      <c r="AF224" s="170"/>
      <c r="AG224" s="170"/>
      <c r="AH224" s="170"/>
      <c r="AI224" s="58">
        <f t="shared" si="14"/>
        <v>0</v>
      </c>
      <c r="AJ224" s="25">
        <f t="shared" si="12"/>
        <v>0</v>
      </c>
      <c r="AK224" s="93">
        <f t="shared" si="13"/>
        <v>0</v>
      </c>
      <c r="AM224" s="176"/>
    </row>
    <row r="225" spans="1:39" ht="12.75">
      <c r="A225" s="14"/>
      <c r="B225" s="13"/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70"/>
      <c r="U225" s="170"/>
      <c r="V225" s="199"/>
      <c r="W225" s="160"/>
      <c r="X225" s="160"/>
      <c r="Y225" s="160"/>
      <c r="Z225" s="161"/>
      <c r="AA225" s="160"/>
      <c r="AB225" s="170"/>
      <c r="AC225" s="170"/>
      <c r="AD225" s="170"/>
      <c r="AE225" s="170"/>
      <c r="AF225" s="170"/>
      <c r="AG225" s="170"/>
      <c r="AH225" s="170"/>
      <c r="AI225" s="58">
        <f t="shared" si="14"/>
        <v>0</v>
      </c>
      <c r="AJ225" s="25">
        <f t="shared" si="12"/>
        <v>0</v>
      </c>
      <c r="AK225" s="93">
        <f t="shared" si="13"/>
        <v>0</v>
      </c>
      <c r="AM225" s="176"/>
    </row>
    <row r="226" spans="1:39" ht="12.75">
      <c r="A226" s="14"/>
      <c r="B226" s="13"/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70"/>
      <c r="U226" s="170"/>
      <c r="V226" s="199"/>
      <c r="W226" s="160"/>
      <c r="X226" s="160"/>
      <c r="Y226" s="160"/>
      <c r="Z226" s="161"/>
      <c r="AA226" s="160"/>
      <c r="AB226" s="170"/>
      <c r="AC226" s="170"/>
      <c r="AD226" s="170"/>
      <c r="AE226" s="170"/>
      <c r="AF226" s="170"/>
      <c r="AG226" s="170"/>
      <c r="AH226" s="170"/>
      <c r="AI226" s="58">
        <f t="shared" si="14"/>
        <v>0</v>
      </c>
      <c r="AJ226" s="25">
        <f t="shared" si="12"/>
        <v>0</v>
      </c>
      <c r="AK226" s="93">
        <f t="shared" si="13"/>
        <v>0</v>
      </c>
      <c r="AM226" s="176"/>
    </row>
    <row r="227" spans="1:39" ht="12.75">
      <c r="A227" s="14"/>
      <c r="B227" s="13"/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1"/>
      <c r="Q227" s="171"/>
      <c r="R227" s="170"/>
      <c r="S227" s="171"/>
      <c r="T227" s="171"/>
      <c r="U227" s="171"/>
      <c r="V227" s="199"/>
      <c r="W227" s="160"/>
      <c r="X227" s="160"/>
      <c r="Y227" s="160"/>
      <c r="Z227" s="161"/>
      <c r="AA227" s="160"/>
      <c r="AB227" s="170"/>
      <c r="AC227" s="170"/>
      <c r="AD227" s="170"/>
      <c r="AE227" s="170"/>
      <c r="AF227" s="170"/>
      <c r="AG227" s="170"/>
      <c r="AH227" s="170"/>
      <c r="AI227" s="58">
        <f t="shared" si="14"/>
        <v>0</v>
      </c>
      <c r="AJ227" s="25">
        <f t="shared" si="12"/>
        <v>0</v>
      </c>
      <c r="AK227" s="93">
        <f t="shared" si="13"/>
        <v>0</v>
      </c>
      <c r="AM227" s="176"/>
    </row>
    <row r="228" spans="1:39" ht="12.75">
      <c r="A228" s="14"/>
      <c r="B228" s="13"/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70"/>
      <c r="U228" s="170"/>
      <c r="V228" s="199"/>
      <c r="W228" s="160"/>
      <c r="X228" s="160"/>
      <c r="Y228" s="160"/>
      <c r="Z228" s="161"/>
      <c r="AA228" s="160"/>
      <c r="AB228" s="170"/>
      <c r="AC228" s="170"/>
      <c r="AD228" s="170"/>
      <c r="AE228" s="170"/>
      <c r="AF228" s="170"/>
      <c r="AG228" s="170"/>
      <c r="AH228" s="170"/>
      <c r="AI228" s="58">
        <f t="shared" si="14"/>
        <v>0</v>
      </c>
      <c r="AJ228" s="25">
        <f t="shared" si="12"/>
        <v>0</v>
      </c>
      <c r="AK228" s="93">
        <f t="shared" si="13"/>
        <v>0</v>
      </c>
      <c r="AM228" s="176"/>
    </row>
    <row r="229" spans="1:39" ht="12.75">
      <c r="A229" s="14"/>
      <c r="B229" s="13"/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1"/>
      <c r="S229" s="170"/>
      <c r="T229" s="170"/>
      <c r="U229" s="170"/>
      <c r="V229" s="199"/>
      <c r="W229" s="160"/>
      <c r="X229" s="160"/>
      <c r="Y229" s="160"/>
      <c r="Z229" s="161"/>
      <c r="AA229" s="160"/>
      <c r="AB229" s="170"/>
      <c r="AC229" s="170"/>
      <c r="AD229" s="170"/>
      <c r="AE229" s="170"/>
      <c r="AF229" s="170"/>
      <c r="AG229" s="170"/>
      <c r="AH229" s="170"/>
      <c r="AI229" s="58">
        <f t="shared" si="14"/>
        <v>0</v>
      </c>
      <c r="AJ229" s="25">
        <f t="shared" si="12"/>
        <v>0</v>
      </c>
      <c r="AK229" s="93">
        <f t="shared" si="13"/>
        <v>0</v>
      </c>
      <c r="AM229" s="176"/>
    </row>
    <row r="230" spans="1:39" ht="12.75">
      <c r="A230" s="14"/>
      <c r="B230" s="13"/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1"/>
      <c r="S230" s="170"/>
      <c r="T230" s="170"/>
      <c r="U230" s="170"/>
      <c r="V230" s="199"/>
      <c r="W230" s="160"/>
      <c r="X230" s="160"/>
      <c r="Y230" s="160"/>
      <c r="Z230" s="161"/>
      <c r="AA230" s="160"/>
      <c r="AB230" s="170"/>
      <c r="AC230" s="170"/>
      <c r="AD230" s="170"/>
      <c r="AE230" s="170"/>
      <c r="AF230" s="170"/>
      <c r="AG230" s="170"/>
      <c r="AH230" s="170"/>
      <c r="AI230" s="58">
        <f t="shared" si="14"/>
        <v>0</v>
      </c>
      <c r="AJ230" s="25">
        <f aca="true" t="shared" si="15" ref="AJ230:AJ250">SUM(C230:X230,AB230:AH230)</f>
        <v>0</v>
      </c>
      <c r="AK230" s="93">
        <f t="shared" si="13"/>
        <v>0</v>
      </c>
      <c r="AM230" s="176"/>
    </row>
    <row r="231" spans="1:39" ht="12.75">
      <c r="A231" s="14"/>
      <c r="B231" s="13"/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1"/>
      <c r="S231" s="170"/>
      <c r="T231" s="170"/>
      <c r="U231" s="170"/>
      <c r="V231" s="199"/>
      <c r="W231" s="160"/>
      <c r="X231" s="160"/>
      <c r="Y231" s="160"/>
      <c r="Z231" s="161"/>
      <c r="AA231" s="160"/>
      <c r="AB231" s="170"/>
      <c r="AC231" s="170"/>
      <c r="AD231" s="170"/>
      <c r="AE231" s="170"/>
      <c r="AF231" s="170"/>
      <c r="AG231" s="170"/>
      <c r="AH231" s="170"/>
      <c r="AI231" s="58">
        <f t="shared" si="14"/>
        <v>0</v>
      </c>
      <c r="AJ231" s="25">
        <f t="shared" si="15"/>
        <v>0</v>
      </c>
      <c r="AK231" s="93">
        <f t="shared" si="13"/>
        <v>0</v>
      </c>
      <c r="AM231" s="176"/>
    </row>
    <row r="232" spans="1:39" ht="12.75">
      <c r="A232" s="14"/>
      <c r="B232" s="13"/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1"/>
      <c r="S232" s="170"/>
      <c r="T232" s="170"/>
      <c r="U232" s="170"/>
      <c r="V232" s="199"/>
      <c r="W232" s="160"/>
      <c r="X232" s="160"/>
      <c r="Y232" s="160"/>
      <c r="Z232" s="161"/>
      <c r="AA232" s="160"/>
      <c r="AB232" s="170"/>
      <c r="AC232" s="170"/>
      <c r="AD232" s="170"/>
      <c r="AE232" s="170"/>
      <c r="AF232" s="170"/>
      <c r="AG232" s="170"/>
      <c r="AH232" s="170"/>
      <c r="AI232" s="58">
        <f t="shared" si="14"/>
        <v>0</v>
      </c>
      <c r="AJ232" s="25">
        <f t="shared" si="15"/>
        <v>0</v>
      </c>
      <c r="AK232" s="93">
        <f t="shared" si="13"/>
        <v>0</v>
      </c>
      <c r="AM232" s="176"/>
    </row>
    <row r="233" spans="1:39" ht="12.75">
      <c r="A233" s="14"/>
      <c r="B233" s="13"/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1"/>
      <c r="S233" s="170"/>
      <c r="T233" s="170"/>
      <c r="U233" s="170"/>
      <c r="V233" s="199"/>
      <c r="W233" s="160"/>
      <c r="X233" s="160"/>
      <c r="Y233" s="160"/>
      <c r="Z233" s="161"/>
      <c r="AA233" s="160"/>
      <c r="AB233" s="170"/>
      <c r="AC233" s="170"/>
      <c r="AD233" s="170"/>
      <c r="AE233" s="170"/>
      <c r="AF233" s="170"/>
      <c r="AG233" s="170"/>
      <c r="AH233" s="170"/>
      <c r="AI233" s="58">
        <f t="shared" si="14"/>
        <v>0</v>
      </c>
      <c r="AJ233" s="25">
        <f t="shared" si="15"/>
        <v>0</v>
      </c>
      <c r="AK233" s="93">
        <f aca="true" t="shared" si="16" ref="AK233:AK264">C233*($C$9-$C$317)+D233*($D$9-$D$317)+E233*($E$9-$E$317)+G233*($G$9-$G$317)+H233*($H$9-$H$317)+I233*($I$9-$I$317)+K233*($K$9-$K$317)+L233*($L$9-$L$317)+M233*($M$9-$M$317)+O233*($O$9-$O$317)+P233*($P$9-$P$317)+Q233*($Q$9-$Q$317)+R233*($R$9-$R$317)+S233*($S$9-$S$317)+U233*($U$9-$U$317)+V233*($V$9-$V$317)++W233*($W$9-$W$317)+X233*($X$9-$X$317)+Y233*($Y$9-$Y$317)+Z233*($Z$9-$Z$317)+AA233*($AA$9+$AA$317)+AC233*($AC$9-$AC$317)+AD233*($AD$9-$AD$317)+AE233*($AE$9-$AE$317)+AF233*($AF$9-$AF$317)+AG233*($AG$9-$AG$317)+AH233*($AH$9-$AH$317)+AB233*($AB$9-$AB$317)</f>
        <v>0</v>
      </c>
      <c r="AM233" s="176"/>
    </row>
    <row r="234" spans="1:39" ht="12.75">
      <c r="A234" s="14"/>
      <c r="B234" s="13"/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1"/>
      <c r="S234" s="170"/>
      <c r="T234" s="170"/>
      <c r="U234" s="170"/>
      <c r="V234" s="199"/>
      <c r="W234" s="160"/>
      <c r="X234" s="160"/>
      <c r="Y234" s="160"/>
      <c r="Z234" s="161"/>
      <c r="AA234" s="160"/>
      <c r="AB234" s="170"/>
      <c r="AC234" s="170"/>
      <c r="AD234" s="170"/>
      <c r="AE234" s="170"/>
      <c r="AF234" s="170"/>
      <c r="AG234" s="170"/>
      <c r="AH234" s="170"/>
      <c r="AI234" s="58">
        <f t="shared" si="14"/>
        <v>0</v>
      </c>
      <c r="AJ234" s="25">
        <f t="shared" si="15"/>
        <v>0</v>
      </c>
      <c r="AK234" s="93">
        <f t="shared" si="16"/>
        <v>0</v>
      </c>
      <c r="AM234" s="176"/>
    </row>
    <row r="235" spans="1:39" ht="12.75">
      <c r="A235" s="14"/>
      <c r="B235" s="13"/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1"/>
      <c r="S235" s="170"/>
      <c r="T235" s="170"/>
      <c r="U235" s="170"/>
      <c r="V235" s="199"/>
      <c r="W235" s="160"/>
      <c r="X235" s="160"/>
      <c r="Y235" s="160"/>
      <c r="Z235" s="161"/>
      <c r="AA235" s="160"/>
      <c r="AB235" s="170"/>
      <c r="AC235" s="170"/>
      <c r="AD235" s="170"/>
      <c r="AE235" s="170"/>
      <c r="AF235" s="170"/>
      <c r="AG235" s="170"/>
      <c r="AH235" s="170"/>
      <c r="AI235" s="58">
        <f t="shared" si="14"/>
        <v>0</v>
      </c>
      <c r="AJ235" s="25">
        <f t="shared" si="15"/>
        <v>0</v>
      </c>
      <c r="AK235" s="93">
        <f t="shared" si="16"/>
        <v>0</v>
      </c>
      <c r="AM235" s="176"/>
    </row>
    <row r="236" spans="1:39" ht="12.75">
      <c r="A236" s="14"/>
      <c r="B236" s="13"/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1"/>
      <c r="S236" s="170"/>
      <c r="T236" s="170"/>
      <c r="U236" s="170"/>
      <c r="V236" s="199"/>
      <c r="W236" s="160"/>
      <c r="X236" s="160"/>
      <c r="Y236" s="160"/>
      <c r="Z236" s="161"/>
      <c r="AA236" s="160"/>
      <c r="AB236" s="170"/>
      <c r="AC236" s="170"/>
      <c r="AD236" s="170"/>
      <c r="AE236" s="170"/>
      <c r="AF236" s="170"/>
      <c r="AG236" s="170"/>
      <c r="AH236" s="170"/>
      <c r="AI236" s="58">
        <f t="shared" si="14"/>
        <v>0</v>
      </c>
      <c r="AJ236" s="25">
        <f t="shared" si="15"/>
        <v>0</v>
      </c>
      <c r="AK236" s="93">
        <f t="shared" si="16"/>
        <v>0</v>
      </c>
      <c r="AM236" s="176"/>
    </row>
    <row r="237" spans="1:39" ht="12.75">
      <c r="A237" s="14"/>
      <c r="B237" s="13"/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1"/>
      <c r="S237" s="170"/>
      <c r="T237" s="170"/>
      <c r="U237" s="170"/>
      <c r="V237" s="199"/>
      <c r="W237" s="160"/>
      <c r="X237" s="160"/>
      <c r="Y237" s="160"/>
      <c r="Z237" s="161"/>
      <c r="AA237" s="160"/>
      <c r="AB237" s="170"/>
      <c r="AC237" s="170"/>
      <c r="AD237" s="170"/>
      <c r="AE237" s="170"/>
      <c r="AF237" s="170"/>
      <c r="AG237" s="170"/>
      <c r="AH237" s="170"/>
      <c r="AI237" s="58">
        <f t="shared" si="14"/>
        <v>0</v>
      </c>
      <c r="AJ237" s="25">
        <f t="shared" si="15"/>
        <v>0</v>
      </c>
      <c r="AK237" s="93">
        <f t="shared" si="16"/>
        <v>0</v>
      </c>
      <c r="AM237" s="176"/>
    </row>
    <row r="238" spans="1:39" ht="12.75">
      <c r="A238" s="14"/>
      <c r="B238" s="13"/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1"/>
      <c r="S238" s="170"/>
      <c r="T238" s="170"/>
      <c r="U238" s="170"/>
      <c r="V238" s="199"/>
      <c r="W238" s="160"/>
      <c r="X238" s="160"/>
      <c r="Y238" s="160"/>
      <c r="Z238" s="161"/>
      <c r="AA238" s="160"/>
      <c r="AB238" s="170"/>
      <c r="AC238" s="170"/>
      <c r="AD238" s="170"/>
      <c r="AE238" s="170"/>
      <c r="AF238" s="170"/>
      <c r="AG238" s="170"/>
      <c r="AH238" s="170"/>
      <c r="AI238" s="58">
        <f t="shared" si="14"/>
        <v>0</v>
      </c>
      <c r="AJ238" s="25">
        <f t="shared" si="15"/>
        <v>0</v>
      </c>
      <c r="AK238" s="93">
        <f t="shared" si="16"/>
        <v>0</v>
      </c>
      <c r="AM238" s="176"/>
    </row>
    <row r="239" spans="1:39" ht="12.75">
      <c r="A239" s="14"/>
      <c r="B239" s="13"/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1"/>
      <c r="S239" s="170"/>
      <c r="T239" s="170"/>
      <c r="U239" s="170"/>
      <c r="V239" s="199"/>
      <c r="W239" s="160"/>
      <c r="X239" s="160"/>
      <c r="Y239" s="160"/>
      <c r="Z239" s="161"/>
      <c r="AA239" s="160"/>
      <c r="AB239" s="170"/>
      <c r="AC239" s="170"/>
      <c r="AD239" s="170"/>
      <c r="AE239" s="170"/>
      <c r="AF239" s="170"/>
      <c r="AG239" s="170"/>
      <c r="AH239" s="170"/>
      <c r="AI239" s="58">
        <f t="shared" si="14"/>
        <v>0</v>
      </c>
      <c r="AJ239" s="25">
        <f t="shared" si="15"/>
        <v>0</v>
      </c>
      <c r="AK239" s="93">
        <f t="shared" si="16"/>
        <v>0</v>
      </c>
      <c r="AM239" s="176"/>
    </row>
    <row r="240" spans="1:39" ht="12.75">
      <c r="A240" s="14"/>
      <c r="B240" s="13"/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1"/>
      <c r="S240" s="170"/>
      <c r="T240" s="170"/>
      <c r="U240" s="170"/>
      <c r="V240" s="199"/>
      <c r="W240" s="160"/>
      <c r="X240" s="160"/>
      <c r="Y240" s="160"/>
      <c r="Z240" s="161"/>
      <c r="AA240" s="160"/>
      <c r="AB240" s="170"/>
      <c r="AC240" s="170"/>
      <c r="AD240" s="170"/>
      <c r="AE240" s="170"/>
      <c r="AF240" s="170"/>
      <c r="AG240" s="170"/>
      <c r="AH240" s="170"/>
      <c r="AI240" s="58">
        <f t="shared" si="14"/>
        <v>0</v>
      </c>
      <c r="AJ240" s="25">
        <f t="shared" si="15"/>
        <v>0</v>
      </c>
      <c r="AK240" s="93">
        <f t="shared" si="16"/>
        <v>0</v>
      </c>
      <c r="AM240" s="176"/>
    </row>
    <row r="241" spans="1:39" ht="12.75">
      <c r="A241" s="14"/>
      <c r="B241" s="13"/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1"/>
      <c r="S241" s="170"/>
      <c r="T241" s="170"/>
      <c r="U241" s="170"/>
      <c r="V241" s="199"/>
      <c r="W241" s="160"/>
      <c r="X241" s="160"/>
      <c r="Y241" s="160"/>
      <c r="Z241" s="161"/>
      <c r="AA241" s="160"/>
      <c r="AB241" s="170"/>
      <c r="AC241" s="170"/>
      <c r="AD241" s="170"/>
      <c r="AE241" s="170"/>
      <c r="AF241" s="170"/>
      <c r="AG241" s="170"/>
      <c r="AH241" s="170"/>
      <c r="AI241" s="58">
        <f t="shared" si="14"/>
        <v>0</v>
      </c>
      <c r="AJ241" s="25">
        <f t="shared" si="15"/>
        <v>0</v>
      </c>
      <c r="AK241" s="93">
        <f t="shared" si="16"/>
        <v>0</v>
      </c>
      <c r="AM241" s="176"/>
    </row>
    <row r="242" spans="1:39" ht="12.75">
      <c r="A242" s="14"/>
      <c r="B242" s="13"/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1"/>
      <c r="S242" s="170"/>
      <c r="T242" s="170"/>
      <c r="U242" s="170"/>
      <c r="V242" s="199"/>
      <c r="W242" s="160"/>
      <c r="X242" s="160"/>
      <c r="Y242" s="160"/>
      <c r="Z242" s="161"/>
      <c r="AA242" s="160"/>
      <c r="AB242" s="170"/>
      <c r="AC242" s="170"/>
      <c r="AD242" s="170"/>
      <c r="AE242" s="170"/>
      <c r="AF242" s="170"/>
      <c r="AG242" s="170"/>
      <c r="AH242" s="170"/>
      <c r="AI242" s="58">
        <f t="shared" si="14"/>
        <v>0</v>
      </c>
      <c r="AJ242" s="25">
        <f t="shared" si="15"/>
        <v>0</v>
      </c>
      <c r="AK242" s="93">
        <f t="shared" si="16"/>
        <v>0</v>
      </c>
      <c r="AM242" s="176"/>
    </row>
    <row r="243" spans="1:39" ht="12.75">
      <c r="A243" s="14"/>
      <c r="B243" s="13"/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1"/>
      <c r="S243" s="170"/>
      <c r="T243" s="170"/>
      <c r="U243" s="170"/>
      <c r="V243" s="199"/>
      <c r="W243" s="160"/>
      <c r="X243" s="160"/>
      <c r="Y243" s="160"/>
      <c r="Z243" s="161"/>
      <c r="AA243" s="160"/>
      <c r="AB243" s="170"/>
      <c r="AC243" s="170"/>
      <c r="AD243" s="170"/>
      <c r="AE243" s="170"/>
      <c r="AF243" s="170"/>
      <c r="AG243" s="170"/>
      <c r="AH243" s="170"/>
      <c r="AI243" s="58">
        <f t="shared" si="14"/>
        <v>0</v>
      </c>
      <c r="AJ243" s="25">
        <f t="shared" si="15"/>
        <v>0</v>
      </c>
      <c r="AK243" s="93">
        <f t="shared" si="16"/>
        <v>0</v>
      </c>
      <c r="AM243" s="176"/>
    </row>
    <row r="244" spans="1:39" ht="12.75">
      <c r="A244" s="14"/>
      <c r="B244" s="13"/>
      <c r="C244" s="170"/>
      <c r="D244" s="170"/>
      <c r="E244" s="170"/>
      <c r="F244" s="170"/>
      <c r="G244" s="170"/>
      <c r="H244" s="170"/>
      <c r="I244" s="170"/>
      <c r="J244" s="170"/>
      <c r="K244" s="170"/>
      <c r="L244" s="170"/>
      <c r="M244" s="170"/>
      <c r="N244" s="170"/>
      <c r="O244" s="170"/>
      <c r="P244" s="170"/>
      <c r="Q244" s="170"/>
      <c r="R244" s="171"/>
      <c r="S244" s="170"/>
      <c r="T244" s="170"/>
      <c r="U244" s="170"/>
      <c r="V244" s="199"/>
      <c r="W244" s="160"/>
      <c r="X244" s="160"/>
      <c r="Y244" s="160"/>
      <c r="Z244" s="161"/>
      <c r="AA244" s="160"/>
      <c r="AB244" s="170"/>
      <c r="AC244" s="170"/>
      <c r="AD244" s="170"/>
      <c r="AE244" s="170"/>
      <c r="AF244" s="170"/>
      <c r="AG244" s="170"/>
      <c r="AH244" s="170"/>
      <c r="AI244" s="58">
        <f t="shared" si="14"/>
        <v>0</v>
      </c>
      <c r="AJ244" s="25">
        <f t="shared" si="15"/>
        <v>0</v>
      </c>
      <c r="AK244" s="93">
        <f t="shared" si="16"/>
        <v>0</v>
      </c>
      <c r="AM244" s="176"/>
    </row>
    <row r="245" spans="1:39" ht="12.75">
      <c r="A245" s="14"/>
      <c r="B245" s="13"/>
      <c r="C245" s="170"/>
      <c r="D245" s="170"/>
      <c r="E245" s="170"/>
      <c r="F245" s="170"/>
      <c r="G245" s="170"/>
      <c r="H245" s="170"/>
      <c r="I245" s="170"/>
      <c r="J245" s="170"/>
      <c r="K245" s="170"/>
      <c r="L245" s="170"/>
      <c r="M245" s="170"/>
      <c r="N245" s="170"/>
      <c r="O245" s="170"/>
      <c r="P245" s="170"/>
      <c r="Q245" s="170"/>
      <c r="R245" s="171"/>
      <c r="S245" s="170"/>
      <c r="T245" s="170"/>
      <c r="U245" s="170"/>
      <c r="V245" s="199"/>
      <c r="W245" s="160"/>
      <c r="X245" s="160"/>
      <c r="Y245" s="160"/>
      <c r="Z245" s="161"/>
      <c r="AA245" s="160"/>
      <c r="AB245" s="170"/>
      <c r="AC245" s="170"/>
      <c r="AD245" s="170"/>
      <c r="AE245" s="170"/>
      <c r="AF245" s="170"/>
      <c r="AG245" s="170"/>
      <c r="AH245" s="170"/>
      <c r="AI245" s="58">
        <f t="shared" si="14"/>
        <v>0</v>
      </c>
      <c r="AJ245" s="25">
        <f t="shared" si="15"/>
        <v>0</v>
      </c>
      <c r="AK245" s="93">
        <f t="shared" si="16"/>
        <v>0</v>
      </c>
      <c r="AM245" s="176"/>
    </row>
    <row r="246" spans="1:39" ht="12.75">
      <c r="A246" s="14"/>
      <c r="B246" s="13"/>
      <c r="C246" s="170"/>
      <c r="D246" s="170"/>
      <c r="E246" s="170"/>
      <c r="F246" s="170"/>
      <c r="G246" s="170"/>
      <c r="H246" s="170"/>
      <c r="I246" s="170"/>
      <c r="J246" s="170"/>
      <c r="K246" s="170"/>
      <c r="L246" s="170"/>
      <c r="M246" s="170"/>
      <c r="N246" s="170"/>
      <c r="O246" s="170"/>
      <c r="P246" s="170"/>
      <c r="Q246" s="170"/>
      <c r="R246" s="171"/>
      <c r="S246" s="170"/>
      <c r="T246" s="170"/>
      <c r="U246" s="170"/>
      <c r="V246" s="199"/>
      <c r="W246" s="160"/>
      <c r="X246" s="160"/>
      <c r="Y246" s="160"/>
      <c r="Z246" s="161"/>
      <c r="AA246" s="160"/>
      <c r="AB246" s="170"/>
      <c r="AC246" s="170"/>
      <c r="AD246" s="170"/>
      <c r="AE246" s="170"/>
      <c r="AF246" s="170"/>
      <c r="AG246" s="170"/>
      <c r="AH246" s="170"/>
      <c r="AI246" s="58">
        <f t="shared" si="14"/>
        <v>0</v>
      </c>
      <c r="AJ246" s="25">
        <f t="shared" si="15"/>
        <v>0</v>
      </c>
      <c r="AK246" s="93">
        <f t="shared" si="16"/>
        <v>0</v>
      </c>
      <c r="AM246" s="176"/>
    </row>
    <row r="247" spans="1:39" ht="12.75">
      <c r="A247" s="14"/>
      <c r="B247" s="13"/>
      <c r="C247" s="170"/>
      <c r="D247" s="170"/>
      <c r="E247" s="170"/>
      <c r="F247" s="170"/>
      <c r="G247" s="170"/>
      <c r="H247" s="170"/>
      <c r="I247" s="170"/>
      <c r="J247" s="170"/>
      <c r="K247" s="170"/>
      <c r="L247" s="170"/>
      <c r="M247" s="170"/>
      <c r="N247" s="170"/>
      <c r="O247" s="170"/>
      <c r="P247" s="170"/>
      <c r="Q247" s="170"/>
      <c r="R247" s="171"/>
      <c r="S247" s="170"/>
      <c r="T247" s="170"/>
      <c r="U247" s="170"/>
      <c r="V247" s="199"/>
      <c r="W247" s="160"/>
      <c r="X247" s="160"/>
      <c r="Y247" s="160"/>
      <c r="Z247" s="161"/>
      <c r="AA247" s="160"/>
      <c r="AB247" s="170"/>
      <c r="AC247" s="170"/>
      <c r="AD247" s="170"/>
      <c r="AE247" s="170"/>
      <c r="AF247" s="170"/>
      <c r="AG247" s="170"/>
      <c r="AH247" s="170"/>
      <c r="AI247" s="58">
        <f t="shared" si="14"/>
        <v>0</v>
      </c>
      <c r="AJ247" s="25">
        <f t="shared" si="15"/>
        <v>0</v>
      </c>
      <c r="AK247" s="93">
        <f t="shared" si="16"/>
        <v>0</v>
      </c>
      <c r="AM247" s="176"/>
    </row>
    <row r="248" spans="1:39" ht="12.75">
      <c r="A248" s="14"/>
      <c r="B248" s="13"/>
      <c r="C248" s="170"/>
      <c r="D248" s="170"/>
      <c r="E248" s="170"/>
      <c r="F248" s="170"/>
      <c r="G248" s="170"/>
      <c r="H248" s="170"/>
      <c r="I248" s="170"/>
      <c r="J248" s="170"/>
      <c r="K248" s="170"/>
      <c r="L248" s="170"/>
      <c r="M248" s="170"/>
      <c r="N248" s="170"/>
      <c r="O248" s="170"/>
      <c r="P248" s="170"/>
      <c r="Q248" s="170"/>
      <c r="R248" s="171"/>
      <c r="S248" s="170"/>
      <c r="T248" s="170"/>
      <c r="U248" s="170"/>
      <c r="V248" s="199"/>
      <c r="W248" s="160"/>
      <c r="X248" s="160"/>
      <c r="Y248" s="160"/>
      <c r="Z248" s="161"/>
      <c r="AA248" s="160"/>
      <c r="AB248" s="170"/>
      <c r="AC248" s="170"/>
      <c r="AD248" s="170"/>
      <c r="AE248" s="170"/>
      <c r="AF248" s="170"/>
      <c r="AG248" s="170"/>
      <c r="AH248" s="170"/>
      <c r="AI248" s="58">
        <f t="shared" si="14"/>
        <v>0</v>
      </c>
      <c r="AJ248" s="25">
        <f t="shared" si="15"/>
        <v>0</v>
      </c>
      <c r="AK248" s="93">
        <f t="shared" si="16"/>
        <v>0</v>
      </c>
      <c r="AM248" s="176"/>
    </row>
    <row r="249" spans="1:39" ht="12.75">
      <c r="A249" s="14"/>
      <c r="B249" s="13"/>
      <c r="C249" s="170"/>
      <c r="D249" s="170"/>
      <c r="E249" s="170"/>
      <c r="F249" s="170"/>
      <c r="G249" s="170"/>
      <c r="H249" s="170"/>
      <c r="I249" s="170"/>
      <c r="J249" s="170"/>
      <c r="K249" s="170"/>
      <c r="L249" s="170"/>
      <c r="M249" s="170"/>
      <c r="N249" s="170"/>
      <c r="O249" s="170"/>
      <c r="P249" s="170"/>
      <c r="Q249" s="170"/>
      <c r="R249" s="171"/>
      <c r="S249" s="170"/>
      <c r="T249" s="170"/>
      <c r="U249" s="170"/>
      <c r="V249" s="199"/>
      <c r="W249" s="160"/>
      <c r="X249" s="160"/>
      <c r="Y249" s="160"/>
      <c r="Z249" s="161"/>
      <c r="AA249" s="160"/>
      <c r="AB249" s="170"/>
      <c r="AC249" s="170"/>
      <c r="AD249" s="170"/>
      <c r="AE249" s="170"/>
      <c r="AF249" s="170"/>
      <c r="AG249" s="170"/>
      <c r="AH249" s="170"/>
      <c r="AI249" s="58">
        <f t="shared" si="14"/>
        <v>0</v>
      </c>
      <c r="AJ249" s="25">
        <f t="shared" si="15"/>
        <v>0</v>
      </c>
      <c r="AK249" s="93">
        <f t="shared" si="16"/>
        <v>0</v>
      </c>
      <c r="AM249" s="176"/>
    </row>
    <row r="250" spans="1:39" ht="12.75">
      <c r="A250" s="14"/>
      <c r="B250" s="13"/>
      <c r="C250" s="170"/>
      <c r="D250" s="170"/>
      <c r="E250" s="170"/>
      <c r="F250" s="170"/>
      <c r="G250" s="170"/>
      <c r="H250" s="170"/>
      <c r="I250" s="170"/>
      <c r="J250" s="170"/>
      <c r="K250" s="170"/>
      <c r="L250" s="170"/>
      <c r="M250" s="170"/>
      <c r="N250" s="170"/>
      <c r="O250" s="170"/>
      <c r="P250" s="170"/>
      <c r="Q250" s="170"/>
      <c r="R250" s="171"/>
      <c r="S250" s="170"/>
      <c r="T250" s="170"/>
      <c r="U250" s="170"/>
      <c r="V250" s="199"/>
      <c r="W250" s="160"/>
      <c r="X250" s="160"/>
      <c r="Y250" s="160"/>
      <c r="Z250" s="161"/>
      <c r="AA250" s="160"/>
      <c r="AB250" s="170"/>
      <c r="AC250" s="170"/>
      <c r="AD250" s="170"/>
      <c r="AE250" s="170"/>
      <c r="AF250" s="170"/>
      <c r="AG250" s="170"/>
      <c r="AH250" s="170"/>
      <c r="AI250" s="58">
        <f t="shared" si="14"/>
        <v>0</v>
      </c>
      <c r="AJ250" s="25">
        <f t="shared" si="15"/>
        <v>0</v>
      </c>
      <c r="AK250" s="93">
        <f t="shared" si="16"/>
        <v>0</v>
      </c>
      <c r="AM250" s="176"/>
    </row>
    <row r="251" spans="1:39" ht="12.75">
      <c r="A251" s="14"/>
      <c r="B251" s="13"/>
      <c r="C251" s="170"/>
      <c r="D251" s="170"/>
      <c r="E251" s="170"/>
      <c r="F251" s="170"/>
      <c r="G251" s="170"/>
      <c r="H251" s="170"/>
      <c r="I251" s="170"/>
      <c r="J251" s="170"/>
      <c r="K251" s="170"/>
      <c r="L251" s="170"/>
      <c r="M251" s="170"/>
      <c r="N251" s="170"/>
      <c r="O251" s="170"/>
      <c r="P251" s="170"/>
      <c r="Q251" s="170"/>
      <c r="R251" s="170"/>
      <c r="S251" s="170"/>
      <c r="T251" s="170"/>
      <c r="U251" s="170"/>
      <c r="V251" s="199"/>
      <c r="W251" s="160"/>
      <c r="X251" s="160"/>
      <c r="Y251" s="160"/>
      <c r="Z251" s="161"/>
      <c r="AA251" s="160"/>
      <c r="AB251" s="170"/>
      <c r="AC251" s="170"/>
      <c r="AD251" s="170"/>
      <c r="AE251" s="170"/>
      <c r="AF251" s="170"/>
      <c r="AG251" s="170"/>
      <c r="AH251" s="170"/>
      <c r="AI251" s="58">
        <f t="shared" si="14"/>
        <v>0</v>
      </c>
      <c r="AJ251" s="25">
        <f aca="true" t="shared" si="17" ref="AJ251:AJ259">SUM(C251:X251,AB251:AH251)</f>
        <v>0</v>
      </c>
      <c r="AK251" s="93">
        <f t="shared" si="16"/>
        <v>0</v>
      </c>
      <c r="AM251" s="176"/>
    </row>
    <row r="252" spans="1:39" ht="12.75">
      <c r="A252" s="14"/>
      <c r="B252" s="13"/>
      <c r="C252" s="169"/>
      <c r="D252" s="170"/>
      <c r="E252" s="170"/>
      <c r="F252" s="170"/>
      <c r="G252" s="170"/>
      <c r="H252" s="170"/>
      <c r="I252" s="170"/>
      <c r="J252" s="170"/>
      <c r="K252" s="170"/>
      <c r="L252" s="170"/>
      <c r="M252" s="170"/>
      <c r="N252" s="170"/>
      <c r="O252" s="170"/>
      <c r="P252" s="170"/>
      <c r="Q252" s="170"/>
      <c r="R252" s="170"/>
      <c r="S252" s="170"/>
      <c r="T252" s="170"/>
      <c r="U252" s="170"/>
      <c r="V252" s="199"/>
      <c r="W252" s="164"/>
      <c r="X252" s="164"/>
      <c r="Y252" s="160"/>
      <c r="Z252" s="164"/>
      <c r="AA252" s="160"/>
      <c r="AB252" s="170"/>
      <c r="AC252" s="170"/>
      <c r="AD252" s="163"/>
      <c r="AE252" s="170"/>
      <c r="AF252" s="165"/>
      <c r="AG252" s="170"/>
      <c r="AH252" s="170"/>
      <c r="AI252" s="58">
        <f t="shared" si="14"/>
        <v>0</v>
      </c>
      <c r="AJ252" s="25">
        <f t="shared" si="17"/>
        <v>0</v>
      </c>
      <c r="AK252" s="93">
        <f t="shared" si="16"/>
        <v>0</v>
      </c>
      <c r="AM252" s="176"/>
    </row>
    <row r="253" spans="1:39" ht="12.75">
      <c r="A253" s="14"/>
      <c r="B253" s="13"/>
      <c r="C253" s="169"/>
      <c r="D253" s="170"/>
      <c r="E253" s="170"/>
      <c r="F253" s="170"/>
      <c r="G253" s="170"/>
      <c r="H253" s="170"/>
      <c r="I253" s="170"/>
      <c r="J253" s="170"/>
      <c r="K253" s="170"/>
      <c r="L253" s="170"/>
      <c r="M253" s="170"/>
      <c r="N253" s="170"/>
      <c r="O253" s="170"/>
      <c r="P253" s="170"/>
      <c r="Q253" s="170"/>
      <c r="R253" s="170"/>
      <c r="S253" s="170"/>
      <c r="T253" s="170"/>
      <c r="U253" s="170"/>
      <c r="V253" s="199"/>
      <c r="W253" s="164"/>
      <c r="X253" s="164"/>
      <c r="Y253" s="164"/>
      <c r="Z253" s="164"/>
      <c r="AA253" s="164"/>
      <c r="AB253" s="164"/>
      <c r="AC253" s="170"/>
      <c r="AD253" s="163"/>
      <c r="AE253" s="170"/>
      <c r="AF253" s="165"/>
      <c r="AG253" s="170"/>
      <c r="AH253" s="170"/>
      <c r="AI253" s="58">
        <f t="shared" si="14"/>
        <v>0</v>
      </c>
      <c r="AJ253" s="25">
        <f t="shared" si="17"/>
        <v>0</v>
      </c>
      <c r="AK253" s="93">
        <f t="shared" si="16"/>
        <v>0</v>
      </c>
      <c r="AM253" s="176"/>
    </row>
    <row r="254" spans="1:39" ht="12.75">
      <c r="A254" s="14"/>
      <c r="B254" s="13"/>
      <c r="C254" s="170"/>
      <c r="D254" s="170"/>
      <c r="E254" s="170"/>
      <c r="F254" s="170"/>
      <c r="G254" s="170"/>
      <c r="H254" s="170"/>
      <c r="I254" s="170"/>
      <c r="J254" s="170"/>
      <c r="K254" s="170"/>
      <c r="L254" s="170"/>
      <c r="M254" s="170"/>
      <c r="N254" s="170"/>
      <c r="O254" s="170"/>
      <c r="P254" s="170"/>
      <c r="Q254" s="170"/>
      <c r="R254" s="170"/>
      <c r="S254" s="170"/>
      <c r="T254" s="170"/>
      <c r="U254" s="170"/>
      <c r="V254" s="199"/>
      <c r="W254" s="160"/>
      <c r="X254" s="160"/>
      <c r="Y254" s="160"/>
      <c r="Z254" s="161"/>
      <c r="AA254" s="160"/>
      <c r="AB254" s="162"/>
      <c r="AC254" s="160"/>
      <c r="AD254" s="170"/>
      <c r="AE254" s="164"/>
      <c r="AF254" s="170"/>
      <c r="AG254" s="164"/>
      <c r="AH254" s="166"/>
      <c r="AI254" s="58">
        <f t="shared" si="14"/>
        <v>0</v>
      </c>
      <c r="AJ254" s="25">
        <f t="shared" si="17"/>
        <v>0</v>
      </c>
      <c r="AK254" s="93">
        <f t="shared" si="16"/>
        <v>0</v>
      </c>
      <c r="AM254" s="176"/>
    </row>
    <row r="255" spans="1:39" ht="12.75">
      <c r="A255" s="14"/>
      <c r="B255" s="13"/>
      <c r="C255" s="170"/>
      <c r="D255" s="170"/>
      <c r="E255" s="170"/>
      <c r="F255" s="170"/>
      <c r="G255" s="170"/>
      <c r="H255" s="170"/>
      <c r="I255" s="170"/>
      <c r="J255" s="170"/>
      <c r="K255" s="170"/>
      <c r="L255" s="170"/>
      <c r="M255" s="170"/>
      <c r="N255" s="170"/>
      <c r="O255" s="170"/>
      <c r="P255" s="170"/>
      <c r="Q255" s="170"/>
      <c r="R255" s="170"/>
      <c r="S255" s="170"/>
      <c r="T255" s="170"/>
      <c r="U255" s="170"/>
      <c r="V255" s="199"/>
      <c r="W255" s="160"/>
      <c r="X255" s="160"/>
      <c r="Y255" s="160"/>
      <c r="Z255" s="161"/>
      <c r="AA255" s="160"/>
      <c r="AB255" s="170"/>
      <c r="AC255" s="160"/>
      <c r="AD255" s="170"/>
      <c r="AE255" s="164"/>
      <c r="AF255" s="170"/>
      <c r="AG255" s="164"/>
      <c r="AH255" s="166"/>
      <c r="AI255" s="58">
        <f t="shared" si="14"/>
        <v>0</v>
      </c>
      <c r="AJ255" s="25">
        <f t="shared" si="17"/>
        <v>0</v>
      </c>
      <c r="AK255" s="93">
        <f t="shared" si="16"/>
        <v>0</v>
      </c>
      <c r="AM255" s="176"/>
    </row>
    <row r="256" spans="1:39" ht="12.75">
      <c r="A256" s="14"/>
      <c r="B256" s="13"/>
      <c r="C256" s="170"/>
      <c r="D256" s="170"/>
      <c r="E256" s="170"/>
      <c r="F256" s="170"/>
      <c r="G256" s="170"/>
      <c r="H256" s="170"/>
      <c r="I256" s="170"/>
      <c r="J256" s="170"/>
      <c r="K256" s="170"/>
      <c r="L256" s="170"/>
      <c r="M256" s="170"/>
      <c r="N256" s="170"/>
      <c r="O256" s="170"/>
      <c r="P256" s="170"/>
      <c r="Q256" s="170"/>
      <c r="R256" s="170"/>
      <c r="S256" s="170"/>
      <c r="T256" s="170"/>
      <c r="U256" s="170"/>
      <c r="V256" s="199"/>
      <c r="W256" s="160"/>
      <c r="X256" s="160"/>
      <c r="Y256" s="160"/>
      <c r="Z256" s="161"/>
      <c r="AA256" s="160"/>
      <c r="AB256" s="170"/>
      <c r="AC256" s="160"/>
      <c r="AD256" s="170"/>
      <c r="AE256" s="170"/>
      <c r="AF256" s="170"/>
      <c r="AG256" s="164"/>
      <c r="AH256" s="166"/>
      <c r="AI256" s="58">
        <f t="shared" si="14"/>
        <v>0</v>
      </c>
      <c r="AJ256" s="25">
        <f t="shared" si="17"/>
        <v>0</v>
      </c>
      <c r="AK256" s="93">
        <f t="shared" si="16"/>
        <v>0</v>
      </c>
      <c r="AM256" s="176"/>
    </row>
    <row r="257" spans="1:39" ht="12.75">
      <c r="A257" s="14"/>
      <c r="B257" s="13"/>
      <c r="C257" s="170"/>
      <c r="D257" s="170"/>
      <c r="E257" s="170"/>
      <c r="F257" s="170"/>
      <c r="G257" s="170"/>
      <c r="H257" s="170"/>
      <c r="I257" s="170"/>
      <c r="J257" s="170"/>
      <c r="K257" s="170"/>
      <c r="L257" s="170"/>
      <c r="M257" s="170"/>
      <c r="N257" s="170"/>
      <c r="O257" s="170"/>
      <c r="P257" s="170"/>
      <c r="Q257" s="170"/>
      <c r="R257" s="170"/>
      <c r="S257" s="170"/>
      <c r="T257" s="170"/>
      <c r="U257" s="170"/>
      <c r="V257" s="199"/>
      <c r="W257" s="160"/>
      <c r="X257" s="160"/>
      <c r="Y257" s="160"/>
      <c r="Z257" s="161"/>
      <c r="AA257" s="160"/>
      <c r="AB257" s="170"/>
      <c r="AC257" s="170"/>
      <c r="AD257" s="170"/>
      <c r="AE257" s="170"/>
      <c r="AF257" s="170"/>
      <c r="AG257" s="164"/>
      <c r="AH257" s="166"/>
      <c r="AI257" s="58">
        <f t="shared" si="14"/>
        <v>0</v>
      </c>
      <c r="AJ257" s="25">
        <f t="shared" si="17"/>
        <v>0</v>
      </c>
      <c r="AK257" s="93">
        <f t="shared" si="16"/>
        <v>0</v>
      </c>
      <c r="AM257" s="176"/>
    </row>
    <row r="258" spans="1:39" ht="12.75">
      <c r="A258" s="14"/>
      <c r="B258" s="13"/>
      <c r="C258" s="170"/>
      <c r="D258" s="170"/>
      <c r="E258" s="170"/>
      <c r="F258" s="170"/>
      <c r="G258" s="170"/>
      <c r="H258" s="170"/>
      <c r="I258" s="170"/>
      <c r="J258" s="170"/>
      <c r="K258" s="170"/>
      <c r="L258" s="170"/>
      <c r="M258" s="170"/>
      <c r="N258" s="170"/>
      <c r="O258" s="170"/>
      <c r="P258" s="170"/>
      <c r="Q258" s="170"/>
      <c r="R258" s="170"/>
      <c r="S258" s="170"/>
      <c r="T258" s="170"/>
      <c r="U258" s="170"/>
      <c r="V258" s="199"/>
      <c r="W258" s="160"/>
      <c r="X258" s="160"/>
      <c r="Y258" s="160"/>
      <c r="Z258" s="161"/>
      <c r="AA258" s="160"/>
      <c r="AB258" s="170"/>
      <c r="AC258" s="170"/>
      <c r="AD258" s="170"/>
      <c r="AE258" s="170"/>
      <c r="AF258" s="170"/>
      <c r="AG258" s="170"/>
      <c r="AH258" s="166"/>
      <c r="AI258" s="58">
        <f t="shared" si="14"/>
        <v>0</v>
      </c>
      <c r="AJ258" s="25">
        <f t="shared" si="17"/>
        <v>0</v>
      </c>
      <c r="AK258" s="93">
        <f t="shared" si="16"/>
        <v>0</v>
      </c>
      <c r="AM258" s="176"/>
    </row>
    <row r="259" spans="1:39" ht="12.75">
      <c r="A259" s="14"/>
      <c r="B259" s="13"/>
      <c r="C259" s="170"/>
      <c r="D259" s="170"/>
      <c r="E259" s="170"/>
      <c r="F259" s="170"/>
      <c r="G259" s="170"/>
      <c r="H259" s="170"/>
      <c r="I259" s="170"/>
      <c r="J259" s="170"/>
      <c r="K259" s="170"/>
      <c r="L259" s="170"/>
      <c r="M259" s="170"/>
      <c r="N259" s="170"/>
      <c r="O259" s="170"/>
      <c r="P259" s="170"/>
      <c r="Q259" s="170"/>
      <c r="R259" s="170"/>
      <c r="S259" s="170"/>
      <c r="T259" s="170"/>
      <c r="U259" s="170"/>
      <c r="V259" s="199"/>
      <c r="W259" s="160"/>
      <c r="X259" s="160"/>
      <c r="Y259" s="160"/>
      <c r="Z259" s="161"/>
      <c r="AA259" s="160"/>
      <c r="AB259" s="170"/>
      <c r="AC259" s="170"/>
      <c r="AD259" s="170"/>
      <c r="AE259" s="170"/>
      <c r="AF259" s="170"/>
      <c r="AG259" s="170"/>
      <c r="AH259" s="170"/>
      <c r="AI259" s="58">
        <f t="shared" si="14"/>
        <v>0</v>
      </c>
      <c r="AJ259" s="25">
        <f t="shared" si="17"/>
        <v>0</v>
      </c>
      <c r="AK259" s="93">
        <f t="shared" si="16"/>
        <v>0</v>
      </c>
      <c r="AM259" s="176"/>
    </row>
    <row r="260" spans="1:39" ht="12.75">
      <c r="A260" s="14"/>
      <c r="B260" s="13"/>
      <c r="C260" s="170"/>
      <c r="D260" s="170"/>
      <c r="E260" s="170"/>
      <c r="F260" s="170"/>
      <c r="G260" s="170"/>
      <c r="H260" s="170"/>
      <c r="I260" s="170"/>
      <c r="J260" s="170"/>
      <c r="K260" s="170"/>
      <c r="L260" s="170"/>
      <c r="M260" s="170"/>
      <c r="N260" s="170"/>
      <c r="O260" s="170"/>
      <c r="P260" s="170"/>
      <c r="Q260" s="170"/>
      <c r="R260" s="170"/>
      <c r="S260" s="170"/>
      <c r="T260" s="170"/>
      <c r="U260" s="170"/>
      <c r="V260" s="199"/>
      <c r="W260" s="160"/>
      <c r="X260" s="160"/>
      <c r="Y260" s="160"/>
      <c r="Z260" s="161"/>
      <c r="AA260" s="160"/>
      <c r="AB260" s="170"/>
      <c r="AC260" s="170"/>
      <c r="AD260" s="170"/>
      <c r="AE260" s="170"/>
      <c r="AF260" s="170"/>
      <c r="AG260" s="170"/>
      <c r="AH260" s="170"/>
      <c r="AI260" s="58">
        <f t="shared" si="14"/>
        <v>0</v>
      </c>
      <c r="AJ260" s="25">
        <f aca="true" t="shared" si="18" ref="AJ260:AJ270">SUM(C260:X260,AB260:AH260)</f>
        <v>0</v>
      </c>
      <c r="AK260" s="93">
        <f t="shared" si="16"/>
        <v>0</v>
      </c>
      <c r="AM260" s="176"/>
    </row>
    <row r="261" spans="1:39" ht="12.75">
      <c r="A261" s="14"/>
      <c r="B261" s="13"/>
      <c r="C261" s="170"/>
      <c r="D261" s="170"/>
      <c r="E261" s="170"/>
      <c r="F261" s="170"/>
      <c r="G261" s="170"/>
      <c r="H261" s="170"/>
      <c r="I261" s="170"/>
      <c r="J261" s="170"/>
      <c r="K261" s="170"/>
      <c r="L261" s="170"/>
      <c r="M261" s="170"/>
      <c r="N261" s="170"/>
      <c r="O261" s="170"/>
      <c r="P261" s="170"/>
      <c r="Q261" s="170"/>
      <c r="R261" s="170"/>
      <c r="S261" s="170"/>
      <c r="T261" s="170"/>
      <c r="U261" s="170"/>
      <c r="V261" s="199"/>
      <c r="W261" s="160"/>
      <c r="X261" s="160"/>
      <c r="Y261" s="160"/>
      <c r="Z261" s="161"/>
      <c r="AA261" s="160"/>
      <c r="AB261" s="170"/>
      <c r="AC261" s="170"/>
      <c r="AD261" s="170"/>
      <c r="AE261" s="170"/>
      <c r="AF261" s="170"/>
      <c r="AG261" s="170"/>
      <c r="AH261" s="170"/>
      <c r="AI261" s="58">
        <f t="shared" si="14"/>
        <v>0</v>
      </c>
      <c r="AJ261" s="25">
        <f t="shared" si="18"/>
        <v>0</v>
      </c>
      <c r="AK261" s="93">
        <f t="shared" si="16"/>
        <v>0</v>
      </c>
      <c r="AM261" s="176"/>
    </row>
    <row r="262" spans="1:39" ht="12.75">
      <c r="A262" s="14"/>
      <c r="B262" s="13"/>
      <c r="C262" s="170"/>
      <c r="D262" s="170"/>
      <c r="E262" s="170"/>
      <c r="F262" s="170"/>
      <c r="G262" s="170"/>
      <c r="H262" s="170"/>
      <c r="I262" s="170"/>
      <c r="J262" s="170"/>
      <c r="K262" s="170"/>
      <c r="L262" s="170"/>
      <c r="M262" s="170"/>
      <c r="N262" s="170"/>
      <c r="O262" s="170"/>
      <c r="P262" s="170"/>
      <c r="Q262" s="170"/>
      <c r="R262" s="170"/>
      <c r="S262" s="170"/>
      <c r="T262" s="170"/>
      <c r="U262" s="170"/>
      <c r="V262" s="199"/>
      <c r="W262" s="160"/>
      <c r="X262" s="160"/>
      <c r="Y262" s="160"/>
      <c r="Z262" s="161"/>
      <c r="AA262" s="160"/>
      <c r="AB262" s="170"/>
      <c r="AC262" s="170"/>
      <c r="AD262" s="170"/>
      <c r="AE262" s="170"/>
      <c r="AF262" s="170"/>
      <c r="AG262" s="170"/>
      <c r="AH262" s="170"/>
      <c r="AI262" s="58">
        <f t="shared" si="14"/>
        <v>0</v>
      </c>
      <c r="AJ262" s="25">
        <f t="shared" si="18"/>
        <v>0</v>
      </c>
      <c r="AK262" s="93">
        <f t="shared" si="16"/>
        <v>0</v>
      </c>
      <c r="AM262" s="176"/>
    </row>
    <row r="263" spans="1:39" ht="12.75">
      <c r="A263" s="14"/>
      <c r="B263" s="13"/>
      <c r="C263" s="170"/>
      <c r="D263" s="170"/>
      <c r="E263" s="170"/>
      <c r="F263" s="170"/>
      <c r="G263" s="170"/>
      <c r="H263" s="170"/>
      <c r="I263" s="170"/>
      <c r="J263" s="170"/>
      <c r="K263" s="170"/>
      <c r="L263" s="170"/>
      <c r="M263" s="170"/>
      <c r="N263" s="170"/>
      <c r="O263" s="170"/>
      <c r="P263" s="170"/>
      <c r="Q263" s="170"/>
      <c r="R263" s="170"/>
      <c r="S263" s="170"/>
      <c r="T263" s="170"/>
      <c r="U263" s="170"/>
      <c r="V263" s="199"/>
      <c r="W263" s="160"/>
      <c r="X263" s="160"/>
      <c r="Y263" s="160"/>
      <c r="Z263" s="161"/>
      <c r="AA263" s="160"/>
      <c r="AB263" s="170"/>
      <c r="AC263" s="170"/>
      <c r="AD263" s="170"/>
      <c r="AE263" s="170"/>
      <c r="AF263" s="170"/>
      <c r="AG263" s="170"/>
      <c r="AH263" s="170"/>
      <c r="AI263" s="58">
        <f t="shared" si="14"/>
        <v>0</v>
      </c>
      <c r="AJ263" s="25">
        <f t="shared" si="18"/>
        <v>0</v>
      </c>
      <c r="AK263" s="93">
        <f t="shared" si="16"/>
        <v>0</v>
      </c>
      <c r="AM263" s="176"/>
    </row>
    <row r="264" spans="1:39" ht="12.75">
      <c r="A264" s="14"/>
      <c r="B264" s="13"/>
      <c r="C264" s="170"/>
      <c r="D264" s="170"/>
      <c r="E264" s="170"/>
      <c r="F264" s="170"/>
      <c r="G264" s="170"/>
      <c r="H264" s="170"/>
      <c r="I264" s="170"/>
      <c r="J264" s="170"/>
      <c r="K264" s="170"/>
      <c r="L264" s="170"/>
      <c r="M264" s="170"/>
      <c r="N264" s="170"/>
      <c r="O264" s="170"/>
      <c r="P264" s="170"/>
      <c r="Q264" s="170"/>
      <c r="R264" s="170"/>
      <c r="S264" s="170"/>
      <c r="T264" s="170"/>
      <c r="U264" s="170"/>
      <c r="V264" s="199"/>
      <c r="W264" s="160"/>
      <c r="X264" s="160"/>
      <c r="Y264" s="160"/>
      <c r="Z264" s="161"/>
      <c r="AA264" s="160"/>
      <c r="AB264" s="170"/>
      <c r="AC264" s="170"/>
      <c r="AD264" s="170"/>
      <c r="AE264" s="170"/>
      <c r="AF264" s="170"/>
      <c r="AG264" s="170"/>
      <c r="AH264" s="170"/>
      <c r="AI264" s="58">
        <f t="shared" si="14"/>
        <v>0</v>
      </c>
      <c r="AJ264" s="25">
        <f t="shared" si="18"/>
        <v>0</v>
      </c>
      <c r="AK264" s="93">
        <f t="shared" si="16"/>
        <v>0</v>
      </c>
      <c r="AM264" s="176"/>
    </row>
    <row r="265" spans="1:39" ht="12.75">
      <c r="A265" s="14"/>
      <c r="B265" s="13"/>
      <c r="C265" s="170"/>
      <c r="D265" s="170"/>
      <c r="E265" s="170"/>
      <c r="F265" s="170"/>
      <c r="G265" s="170"/>
      <c r="H265" s="170"/>
      <c r="I265" s="170"/>
      <c r="J265" s="170"/>
      <c r="K265" s="170"/>
      <c r="L265" s="170"/>
      <c r="M265" s="170"/>
      <c r="N265" s="170"/>
      <c r="O265" s="170"/>
      <c r="P265" s="170"/>
      <c r="Q265" s="170"/>
      <c r="R265" s="170"/>
      <c r="S265" s="170"/>
      <c r="T265" s="170"/>
      <c r="U265" s="170"/>
      <c r="V265" s="199"/>
      <c r="W265" s="160"/>
      <c r="X265" s="160"/>
      <c r="Y265" s="160"/>
      <c r="Z265" s="161"/>
      <c r="AA265" s="160"/>
      <c r="AB265" s="170"/>
      <c r="AC265" s="170"/>
      <c r="AD265" s="170"/>
      <c r="AE265" s="170"/>
      <c r="AF265" s="170"/>
      <c r="AG265" s="170"/>
      <c r="AH265" s="170"/>
      <c r="AI265" s="58">
        <f t="shared" si="14"/>
        <v>0</v>
      </c>
      <c r="AJ265" s="25">
        <f t="shared" si="18"/>
        <v>0</v>
      </c>
      <c r="AK265" s="93">
        <f aca="true" t="shared" si="19" ref="AK265:AK296">C265*($C$9-$C$317)+D265*($D$9-$D$317)+E265*($E$9-$E$317)+G265*($G$9-$G$317)+H265*($H$9-$H$317)+I265*($I$9-$I$317)+K265*($K$9-$K$317)+L265*($L$9-$L$317)+M265*($M$9-$M$317)+O265*($O$9-$O$317)+P265*($P$9-$P$317)+Q265*($Q$9-$Q$317)+R265*($R$9-$R$317)+S265*($S$9-$S$317)+U265*($U$9-$U$317)+V265*($V$9-$V$317)++W265*($W$9-$W$317)+X265*($X$9-$X$317)+Y265*($Y$9-$Y$317)+Z265*($Z$9-$Z$317)+AA265*($AA$9+$AA$317)+AC265*($AC$9-$AC$317)+AD265*($AD$9-$AD$317)+AE265*($AE$9-$AE$317)+AF265*($AF$9-$AF$317)+AG265*($AG$9-$AG$317)+AH265*($AH$9-$AH$317)+AB265*($AB$9-$AB$317)</f>
        <v>0</v>
      </c>
      <c r="AM265" s="176"/>
    </row>
    <row r="266" spans="1:39" ht="12.75">
      <c r="A266" s="14"/>
      <c r="B266" s="13"/>
      <c r="C266" s="170"/>
      <c r="D266" s="170"/>
      <c r="E266" s="170"/>
      <c r="F266" s="170"/>
      <c r="G266" s="170"/>
      <c r="H266" s="170"/>
      <c r="I266" s="170"/>
      <c r="J266" s="170"/>
      <c r="K266" s="170"/>
      <c r="L266" s="170"/>
      <c r="M266" s="170"/>
      <c r="N266" s="170"/>
      <c r="O266" s="170"/>
      <c r="P266" s="170"/>
      <c r="Q266" s="170"/>
      <c r="R266" s="170"/>
      <c r="S266" s="170"/>
      <c r="T266" s="170"/>
      <c r="U266" s="170"/>
      <c r="V266" s="199"/>
      <c r="W266" s="160"/>
      <c r="X266" s="160"/>
      <c r="Y266" s="160"/>
      <c r="Z266" s="161"/>
      <c r="AA266" s="160"/>
      <c r="AB266" s="170"/>
      <c r="AC266" s="170"/>
      <c r="AD266" s="170"/>
      <c r="AE266" s="170"/>
      <c r="AF266" s="170"/>
      <c r="AG266" s="170"/>
      <c r="AH266" s="170"/>
      <c r="AI266" s="58">
        <f t="shared" si="14"/>
        <v>0</v>
      </c>
      <c r="AJ266" s="25">
        <f t="shared" si="18"/>
        <v>0</v>
      </c>
      <c r="AK266" s="93">
        <f t="shared" si="19"/>
        <v>0</v>
      </c>
      <c r="AM266" s="176"/>
    </row>
    <row r="267" spans="1:39" ht="12.75">
      <c r="A267" s="14"/>
      <c r="B267" s="13"/>
      <c r="C267" s="170"/>
      <c r="D267" s="170"/>
      <c r="E267" s="170"/>
      <c r="F267" s="170"/>
      <c r="G267" s="170"/>
      <c r="H267" s="170"/>
      <c r="I267" s="170"/>
      <c r="J267" s="170"/>
      <c r="K267" s="170"/>
      <c r="L267" s="170"/>
      <c r="M267" s="170"/>
      <c r="N267" s="170"/>
      <c r="O267" s="170"/>
      <c r="P267" s="170"/>
      <c r="Q267" s="170"/>
      <c r="R267" s="170"/>
      <c r="S267" s="170"/>
      <c r="T267" s="170"/>
      <c r="U267" s="170"/>
      <c r="V267" s="199"/>
      <c r="W267" s="160"/>
      <c r="X267" s="160"/>
      <c r="Y267" s="160"/>
      <c r="Z267" s="161"/>
      <c r="AA267" s="160"/>
      <c r="AB267" s="170"/>
      <c r="AC267" s="170"/>
      <c r="AD267" s="170"/>
      <c r="AE267" s="170"/>
      <c r="AF267" s="170"/>
      <c r="AG267" s="170"/>
      <c r="AH267" s="170"/>
      <c r="AI267" s="58">
        <f t="shared" si="14"/>
        <v>0</v>
      </c>
      <c r="AJ267" s="25">
        <f t="shared" si="18"/>
        <v>0</v>
      </c>
      <c r="AK267" s="93">
        <f t="shared" si="19"/>
        <v>0</v>
      </c>
      <c r="AM267" s="176"/>
    </row>
    <row r="268" spans="1:39" ht="12.75">
      <c r="A268" s="14"/>
      <c r="B268" s="13"/>
      <c r="C268" s="170"/>
      <c r="D268" s="170"/>
      <c r="E268" s="170"/>
      <c r="F268" s="170"/>
      <c r="G268" s="170"/>
      <c r="H268" s="170"/>
      <c r="I268" s="170"/>
      <c r="J268" s="170"/>
      <c r="K268" s="170"/>
      <c r="L268" s="170"/>
      <c r="M268" s="170"/>
      <c r="N268" s="170"/>
      <c r="O268" s="170"/>
      <c r="P268" s="170"/>
      <c r="Q268" s="170"/>
      <c r="R268" s="170"/>
      <c r="S268" s="170"/>
      <c r="T268" s="170"/>
      <c r="U268" s="170"/>
      <c r="V268" s="199"/>
      <c r="W268" s="160"/>
      <c r="X268" s="160"/>
      <c r="Y268" s="160"/>
      <c r="Z268" s="161"/>
      <c r="AA268" s="160"/>
      <c r="AB268" s="170"/>
      <c r="AC268" s="170"/>
      <c r="AD268" s="170"/>
      <c r="AE268" s="170"/>
      <c r="AF268" s="170"/>
      <c r="AG268" s="170"/>
      <c r="AH268" s="170"/>
      <c r="AI268" s="58">
        <f aca="true" t="shared" si="20" ref="AI268:AI311">$C$9*C268+$D$9*D268+$E$9*E268+$F$9*F268+$G$9*G268+$H$9*H268+$I$9*I268+$J$9*J268+$K$9*K268+$L$9*L268+$M$9*M268+$N$9*N268+$O$9*O268+$P$9*P268+$Q$9*Q268+$R$9*R268+$S$9*S268+$T$9*T268+$U$9*U268+$V$9*V268+$W$9*W268+$X$9*X268+$Y$9*Y268+$Z$9*Z268+$AA$9*AA268+$AB$9*AB268+$AC$9*AC268+$AD$9*AD268+$AE$9*AE268+$AF$9*AF268+$AG$9*AG268+$AH$9*AH268</f>
        <v>0</v>
      </c>
      <c r="AJ268" s="25">
        <f t="shared" si="18"/>
        <v>0</v>
      </c>
      <c r="AK268" s="93">
        <f t="shared" si="19"/>
        <v>0</v>
      </c>
      <c r="AM268" s="176"/>
    </row>
    <row r="269" spans="1:39" ht="12.75">
      <c r="A269" s="14"/>
      <c r="B269" s="13"/>
      <c r="C269" s="170"/>
      <c r="D269" s="170"/>
      <c r="E269" s="170"/>
      <c r="F269" s="170"/>
      <c r="G269" s="170"/>
      <c r="H269" s="170"/>
      <c r="I269" s="170"/>
      <c r="J269" s="170"/>
      <c r="K269" s="170"/>
      <c r="L269" s="170"/>
      <c r="M269" s="170"/>
      <c r="N269" s="170"/>
      <c r="O269" s="170"/>
      <c r="P269" s="170"/>
      <c r="Q269" s="170"/>
      <c r="R269" s="170"/>
      <c r="S269" s="170"/>
      <c r="T269" s="170"/>
      <c r="U269" s="170"/>
      <c r="V269" s="199"/>
      <c r="W269" s="160"/>
      <c r="X269" s="160"/>
      <c r="Y269" s="160"/>
      <c r="Z269" s="161"/>
      <c r="AA269" s="160"/>
      <c r="AB269" s="170"/>
      <c r="AC269" s="170"/>
      <c r="AD269" s="170"/>
      <c r="AE269" s="170"/>
      <c r="AF269" s="170"/>
      <c r="AG269" s="170"/>
      <c r="AH269" s="170"/>
      <c r="AI269" s="58">
        <f t="shared" si="20"/>
        <v>0</v>
      </c>
      <c r="AJ269" s="25">
        <f t="shared" si="18"/>
        <v>0</v>
      </c>
      <c r="AK269" s="93">
        <f t="shared" si="19"/>
        <v>0</v>
      </c>
      <c r="AM269" s="176"/>
    </row>
    <row r="270" spans="1:39" ht="12.75">
      <c r="A270" s="14"/>
      <c r="B270" s="13"/>
      <c r="C270" s="170"/>
      <c r="D270" s="170"/>
      <c r="E270" s="170"/>
      <c r="F270" s="170"/>
      <c r="G270" s="170"/>
      <c r="H270" s="170"/>
      <c r="I270" s="170"/>
      <c r="J270" s="170"/>
      <c r="K270" s="170"/>
      <c r="L270" s="170"/>
      <c r="M270" s="170"/>
      <c r="N270" s="170"/>
      <c r="O270" s="170"/>
      <c r="P270" s="170"/>
      <c r="Q270" s="170"/>
      <c r="R270" s="170"/>
      <c r="S270" s="170"/>
      <c r="T270" s="170"/>
      <c r="U270" s="170"/>
      <c r="V270" s="199"/>
      <c r="W270" s="160"/>
      <c r="X270" s="160"/>
      <c r="Y270" s="160"/>
      <c r="Z270" s="161"/>
      <c r="AA270" s="160"/>
      <c r="AB270" s="170"/>
      <c r="AC270" s="170"/>
      <c r="AD270" s="170"/>
      <c r="AE270" s="170"/>
      <c r="AF270" s="170"/>
      <c r="AG270" s="170"/>
      <c r="AH270" s="170"/>
      <c r="AI270" s="58">
        <f t="shared" si="20"/>
        <v>0</v>
      </c>
      <c r="AJ270" s="25">
        <f t="shared" si="18"/>
        <v>0</v>
      </c>
      <c r="AK270" s="93">
        <f t="shared" si="19"/>
        <v>0</v>
      </c>
      <c r="AM270" s="176"/>
    </row>
    <row r="271" spans="1:39" ht="12.75">
      <c r="A271" s="14"/>
      <c r="B271" s="13"/>
      <c r="C271" s="170"/>
      <c r="D271" s="170"/>
      <c r="E271" s="170"/>
      <c r="F271" s="170"/>
      <c r="G271" s="170"/>
      <c r="H271" s="170"/>
      <c r="I271" s="170"/>
      <c r="J271" s="170"/>
      <c r="K271" s="170"/>
      <c r="L271" s="170"/>
      <c r="M271" s="170"/>
      <c r="N271" s="170"/>
      <c r="O271" s="170"/>
      <c r="P271" s="170"/>
      <c r="Q271" s="170"/>
      <c r="R271" s="170"/>
      <c r="S271" s="170"/>
      <c r="T271" s="170"/>
      <c r="U271" s="170"/>
      <c r="V271" s="199"/>
      <c r="W271" s="160"/>
      <c r="X271" s="160"/>
      <c r="Y271" s="160"/>
      <c r="Z271" s="161"/>
      <c r="AA271" s="160"/>
      <c r="AB271" s="170"/>
      <c r="AC271" s="170"/>
      <c r="AD271" s="170"/>
      <c r="AE271" s="170"/>
      <c r="AF271" s="170"/>
      <c r="AG271" s="170"/>
      <c r="AH271" s="170"/>
      <c r="AI271" s="58">
        <f t="shared" si="20"/>
        <v>0</v>
      </c>
      <c r="AJ271" s="25">
        <f>SUM(C271:X271,AB271:AH271)</f>
        <v>0</v>
      </c>
      <c r="AK271" s="93">
        <f t="shared" si="19"/>
        <v>0</v>
      </c>
      <c r="AM271" s="176"/>
    </row>
    <row r="272" spans="1:39" ht="12.75">
      <c r="A272" s="14"/>
      <c r="B272" s="13"/>
      <c r="C272" s="170"/>
      <c r="D272" s="170"/>
      <c r="E272" s="170"/>
      <c r="F272" s="170"/>
      <c r="G272" s="170"/>
      <c r="H272" s="170"/>
      <c r="I272" s="170"/>
      <c r="J272" s="170"/>
      <c r="K272" s="170"/>
      <c r="L272" s="170"/>
      <c r="M272" s="170"/>
      <c r="N272" s="170"/>
      <c r="O272" s="170"/>
      <c r="P272" s="170"/>
      <c r="Q272" s="170"/>
      <c r="R272" s="170"/>
      <c r="S272" s="170"/>
      <c r="T272" s="170"/>
      <c r="U272" s="170"/>
      <c r="V272" s="199"/>
      <c r="W272" s="160"/>
      <c r="X272" s="160"/>
      <c r="Y272" s="160"/>
      <c r="Z272" s="161"/>
      <c r="AA272" s="160"/>
      <c r="AB272" s="170"/>
      <c r="AC272" s="170"/>
      <c r="AD272" s="170"/>
      <c r="AE272" s="170"/>
      <c r="AF272" s="170"/>
      <c r="AG272" s="170"/>
      <c r="AH272" s="170"/>
      <c r="AI272" s="58">
        <f t="shared" si="20"/>
        <v>0</v>
      </c>
      <c r="AJ272" s="25">
        <f>SUM(C272:X272,AB272:AH272)</f>
        <v>0</v>
      </c>
      <c r="AK272" s="93">
        <f t="shared" si="19"/>
        <v>0</v>
      </c>
      <c r="AM272" s="176"/>
    </row>
    <row r="273" spans="1:39" ht="12.75">
      <c r="A273" s="14"/>
      <c r="B273" s="13"/>
      <c r="C273" s="170"/>
      <c r="D273" s="170"/>
      <c r="E273" s="170"/>
      <c r="F273" s="170"/>
      <c r="G273" s="170"/>
      <c r="H273" s="170"/>
      <c r="I273" s="170"/>
      <c r="J273" s="170"/>
      <c r="K273" s="170"/>
      <c r="L273" s="170"/>
      <c r="M273" s="170"/>
      <c r="N273" s="170"/>
      <c r="O273" s="170"/>
      <c r="P273" s="170"/>
      <c r="Q273" s="170"/>
      <c r="R273" s="170"/>
      <c r="S273" s="170"/>
      <c r="T273" s="170"/>
      <c r="U273" s="170"/>
      <c r="V273" s="199"/>
      <c r="W273" s="160"/>
      <c r="X273" s="160"/>
      <c r="Y273" s="160"/>
      <c r="Z273" s="161"/>
      <c r="AA273" s="160"/>
      <c r="AB273" s="170"/>
      <c r="AC273" s="170"/>
      <c r="AD273" s="170"/>
      <c r="AE273" s="170"/>
      <c r="AF273" s="170"/>
      <c r="AG273" s="170"/>
      <c r="AH273" s="170"/>
      <c r="AI273" s="58">
        <f t="shared" si="20"/>
        <v>0</v>
      </c>
      <c r="AJ273" s="25">
        <f aca="true" t="shared" si="21" ref="AJ273:AJ292">SUM(C273:X273,AB273:AH273)</f>
        <v>0</v>
      </c>
      <c r="AK273" s="93">
        <f t="shared" si="19"/>
        <v>0</v>
      </c>
      <c r="AM273" s="176"/>
    </row>
    <row r="274" spans="1:39" ht="12.75">
      <c r="A274" s="14"/>
      <c r="B274" s="13"/>
      <c r="C274" s="170"/>
      <c r="D274" s="170"/>
      <c r="E274" s="170"/>
      <c r="F274" s="170"/>
      <c r="G274" s="170"/>
      <c r="H274" s="170"/>
      <c r="I274" s="170"/>
      <c r="J274" s="170"/>
      <c r="K274" s="170"/>
      <c r="L274" s="170"/>
      <c r="M274" s="170"/>
      <c r="N274" s="170"/>
      <c r="O274" s="170"/>
      <c r="P274" s="170"/>
      <c r="Q274" s="170"/>
      <c r="R274" s="170"/>
      <c r="S274" s="170"/>
      <c r="T274" s="170"/>
      <c r="U274" s="170"/>
      <c r="V274" s="199"/>
      <c r="W274" s="160"/>
      <c r="X274" s="160"/>
      <c r="Y274" s="160"/>
      <c r="Z274" s="161"/>
      <c r="AA274" s="160"/>
      <c r="AB274" s="170"/>
      <c r="AC274" s="170"/>
      <c r="AD274" s="170"/>
      <c r="AE274" s="170"/>
      <c r="AF274" s="170"/>
      <c r="AG274" s="170"/>
      <c r="AH274" s="170"/>
      <c r="AI274" s="58">
        <f t="shared" si="20"/>
        <v>0</v>
      </c>
      <c r="AJ274" s="25">
        <f t="shared" si="21"/>
        <v>0</v>
      </c>
      <c r="AK274" s="93">
        <f t="shared" si="19"/>
        <v>0</v>
      </c>
      <c r="AM274" s="176"/>
    </row>
    <row r="275" spans="1:39" ht="12.75">
      <c r="A275" s="14"/>
      <c r="B275" s="13"/>
      <c r="C275" s="170"/>
      <c r="D275" s="170"/>
      <c r="E275" s="170"/>
      <c r="F275" s="170"/>
      <c r="G275" s="170"/>
      <c r="H275" s="170"/>
      <c r="I275" s="170"/>
      <c r="J275" s="170"/>
      <c r="K275" s="170"/>
      <c r="L275" s="170"/>
      <c r="M275" s="170"/>
      <c r="N275" s="170"/>
      <c r="O275" s="170"/>
      <c r="P275" s="170"/>
      <c r="Q275" s="170"/>
      <c r="R275" s="170"/>
      <c r="S275" s="170"/>
      <c r="T275" s="170"/>
      <c r="U275" s="170"/>
      <c r="V275" s="199"/>
      <c r="W275" s="160"/>
      <c r="X275" s="160"/>
      <c r="Y275" s="160"/>
      <c r="Z275" s="161"/>
      <c r="AA275" s="160"/>
      <c r="AB275" s="170"/>
      <c r="AC275" s="170"/>
      <c r="AD275" s="170"/>
      <c r="AE275" s="170"/>
      <c r="AF275" s="170"/>
      <c r="AG275" s="170"/>
      <c r="AH275" s="170"/>
      <c r="AI275" s="58">
        <f t="shared" si="20"/>
        <v>0</v>
      </c>
      <c r="AJ275" s="25">
        <f t="shared" si="21"/>
        <v>0</v>
      </c>
      <c r="AK275" s="93">
        <f t="shared" si="19"/>
        <v>0</v>
      </c>
      <c r="AM275" s="176"/>
    </row>
    <row r="276" spans="1:39" ht="12.75">
      <c r="A276" s="14"/>
      <c r="B276" s="13"/>
      <c r="C276" s="170"/>
      <c r="D276" s="170"/>
      <c r="E276" s="170"/>
      <c r="F276" s="170"/>
      <c r="G276" s="170"/>
      <c r="H276" s="170"/>
      <c r="I276" s="170"/>
      <c r="J276" s="170"/>
      <c r="K276" s="170"/>
      <c r="L276" s="170"/>
      <c r="M276" s="170"/>
      <c r="N276" s="170"/>
      <c r="O276" s="170"/>
      <c r="P276" s="170"/>
      <c r="Q276" s="170"/>
      <c r="R276" s="170"/>
      <c r="S276" s="170"/>
      <c r="T276" s="170"/>
      <c r="U276" s="170"/>
      <c r="V276" s="199"/>
      <c r="W276" s="160"/>
      <c r="X276" s="160"/>
      <c r="Y276" s="160"/>
      <c r="Z276" s="161"/>
      <c r="AA276" s="160"/>
      <c r="AB276" s="170"/>
      <c r="AC276" s="170"/>
      <c r="AD276" s="170"/>
      <c r="AE276" s="170"/>
      <c r="AF276" s="170"/>
      <c r="AG276" s="170"/>
      <c r="AH276" s="170"/>
      <c r="AI276" s="58">
        <f t="shared" si="20"/>
        <v>0</v>
      </c>
      <c r="AJ276" s="25">
        <f t="shared" si="21"/>
        <v>0</v>
      </c>
      <c r="AK276" s="93">
        <f t="shared" si="19"/>
        <v>0</v>
      </c>
      <c r="AM276" s="176"/>
    </row>
    <row r="277" spans="1:39" ht="12.75">
      <c r="A277" s="14"/>
      <c r="B277" s="13"/>
      <c r="C277" s="170"/>
      <c r="D277" s="170"/>
      <c r="E277" s="170"/>
      <c r="F277" s="170"/>
      <c r="G277" s="170"/>
      <c r="H277" s="170"/>
      <c r="I277" s="170"/>
      <c r="J277" s="170"/>
      <c r="K277" s="170"/>
      <c r="L277" s="170"/>
      <c r="M277" s="170"/>
      <c r="N277" s="170"/>
      <c r="O277" s="170"/>
      <c r="P277" s="170"/>
      <c r="Q277" s="170"/>
      <c r="R277" s="170"/>
      <c r="S277" s="170"/>
      <c r="T277" s="170"/>
      <c r="U277" s="170"/>
      <c r="V277" s="199"/>
      <c r="W277" s="160"/>
      <c r="X277" s="160"/>
      <c r="Y277" s="160"/>
      <c r="Z277" s="161"/>
      <c r="AA277" s="160"/>
      <c r="AB277" s="170"/>
      <c r="AC277" s="170"/>
      <c r="AD277" s="170"/>
      <c r="AE277" s="170"/>
      <c r="AF277" s="170"/>
      <c r="AG277" s="170"/>
      <c r="AH277" s="170"/>
      <c r="AI277" s="58">
        <f t="shared" si="20"/>
        <v>0</v>
      </c>
      <c r="AJ277" s="25">
        <f t="shared" si="21"/>
        <v>0</v>
      </c>
      <c r="AK277" s="93">
        <f t="shared" si="19"/>
        <v>0</v>
      </c>
      <c r="AM277" s="176"/>
    </row>
    <row r="278" spans="1:39" ht="12.75">
      <c r="A278" s="14"/>
      <c r="B278" s="13"/>
      <c r="C278" s="170"/>
      <c r="D278" s="170"/>
      <c r="E278" s="170"/>
      <c r="F278" s="170"/>
      <c r="G278" s="170"/>
      <c r="H278" s="170"/>
      <c r="I278" s="170"/>
      <c r="J278" s="170"/>
      <c r="K278" s="170"/>
      <c r="L278" s="170"/>
      <c r="M278" s="170"/>
      <c r="N278" s="170"/>
      <c r="O278" s="170"/>
      <c r="P278" s="170"/>
      <c r="Q278" s="170"/>
      <c r="R278" s="170"/>
      <c r="S278" s="170"/>
      <c r="T278" s="170"/>
      <c r="U278" s="170"/>
      <c r="V278" s="199"/>
      <c r="W278" s="160"/>
      <c r="X278" s="160"/>
      <c r="Y278" s="160"/>
      <c r="Z278" s="161"/>
      <c r="AA278" s="160"/>
      <c r="AB278" s="170"/>
      <c r="AC278" s="170"/>
      <c r="AD278" s="170"/>
      <c r="AE278" s="170"/>
      <c r="AF278" s="170"/>
      <c r="AG278" s="170"/>
      <c r="AH278" s="170"/>
      <c r="AI278" s="58">
        <f t="shared" si="20"/>
        <v>0</v>
      </c>
      <c r="AJ278" s="25">
        <f t="shared" si="21"/>
        <v>0</v>
      </c>
      <c r="AK278" s="93">
        <f t="shared" si="19"/>
        <v>0</v>
      </c>
      <c r="AM278" s="176"/>
    </row>
    <row r="279" spans="1:39" ht="12.75">
      <c r="A279" s="14"/>
      <c r="B279" s="13"/>
      <c r="C279" s="170"/>
      <c r="D279" s="170"/>
      <c r="E279" s="170"/>
      <c r="F279" s="170"/>
      <c r="G279" s="170"/>
      <c r="H279" s="170"/>
      <c r="I279" s="170"/>
      <c r="J279" s="170"/>
      <c r="K279" s="170"/>
      <c r="L279" s="170"/>
      <c r="M279" s="170"/>
      <c r="N279" s="170"/>
      <c r="O279" s="170"/>
      <c r="P279" s="170"/>
      <c r="Q279" s="170"/>
      <c r="R279" s="170"/>
      <c r="S279" s="170"/>
      <c r="T279" s="170"/>
      <c r="U279" s="170"/>
      <c r="V279" s="199"/>
      <c r="W279" s="160"/>
      <c r="X279" s="160"/>
      <c r="Y279" s="160"/>
      <c r="Z279" s="161"/>
      <c r="AA279" s="160"/>
      <c r="AB279" s="170"/>
      <c r="AC279" s="170"/>
      <c r="AD279" s="170"/>
      <c r="AE279" s="170"/>
      <c r="AF279" s="170"/>
      <c r="AG279" s="170"/>
      <c r="AH279" s="170"/>
      <c r="AI279" s="58">
        <f t="shared" si="20"/>
        <v>0</v>
      </c>
      <c r="AJ279" s="25">
        <f t="shared" si="21"/>
        <v>0</v>
      </c>
      <c r="AK279" s="93">
        <f t="shared" si="19"/>
        <v>0</v>
      </c>
      <c r="AM279" s="176"/>
    </row>
    <row r="280" spans="1:39" ht="12.75">
      <c r="A280" s="14"/>
      <c r="B280" s="13"/>
      <c r="C280" s="170"/>
      <c r="D280" s="170"/>
      <c r="E280" s="170"/>
      <c r="F280" s="170"/>
      <c r="G280" s="170"/>
      <c r="H280" s="170"/>
      <c r="I280" s="170"/>
      <c r="J280" s="170"/>
      <c r="K280" s="170"/>
      <c r="L280" s="170"/>
      <c r="M280" s="170"/>
      <c r="N280" s="170"/>
      <c r="O280" s="170"/>
      <c r="P280" s="170"/>
      <c r="Q280" s="170"/>
      <c r="R280" s="170"/>
      <c r="S280" s="170"/>
      <c r="T280" s="170"/>
      <c r="U280" s="170"/>
      <c r="V280" s="199"/>
      <c r="W280" s="160"/>
      <c r="X280" s="160"/>
      <c r="Y280" s="160"/>
      <c r="Z280" s="161"/>
      <c r="AA280" s="160"/>
      <c r="AB280" s="170"/>
      <c r="AC280" s="170"/>
      <c r="AD280" s="170"/>
      <c r="AE280" s="170"/>
      <c r="AF280" s="170"/>
      <c r="AG280" s="170"/>
      <c r="AH280" s="170"/>
      <c r="AI280" s="58">
        <f t="shared" si="20"/>
        <v>0</v>
      </c>
      <c r="AJ280" s="25">
        <f t="shared" si="21"/>
        <v>0</v>
      </c>
      <c r="AK280" s="93">
        <f t="shared" si="19"/>
        <v>0</v>
      </c>
      <c r="AM280" s="176"/>
    </row>
    <row r="281" spans="1:39" ht="12.75">
      <c r="A281" s="14"/>
      <c r="B281" s="13"/>
      <c r="C281" s="170"/>
      <c r="D281" s="170"/>
      <c r="E281" s="170"/>
      <c r="F281" s="170"/>
      <c r="G281" s="170"/>
      <c r="H281" s="170"/>
      <c r="I281" s="170"/>
      <c r="J281" s="170"/>
      <c r="K281" s="170"/>
      <c r="L281" s="170"/>
      <c r="M281" s="170"/>
      <c r="N281" s="170"/>
      <c r="O281" s="170"/>
      <c r="P281" s="170"/>
      <c r="Q281" s="170"/>
      <c r="R281" s="170"/>
      <c r="S281" s="170"/>
      <c r="T281" s="170"/>
      <c r="U281" s="170"/>
      <c r="V281" s="199"/>
      <c r="W281" s="160"/>
      <c r="X281" s="160"/>
      <c r="Y281" s="160"/>
      <c r="Z281" s="161"/>
      <c r="AA281" s="160"/>
      <c r="AB281" s="170"/>
      <c r="AC281" s="170"/>
      <c r="AD281" s="170"/>
      <c r="AE281" s="170"/>
      <c r="AF281" s="170"/>
      <c r="AG281" s="170"/>
      <c r="AH281" s="170"/>
      <c r="AI281" s="58">
        <f t="shared" si="20"/>
        <v>0</v>
      </c>
      <c r="AJ281" s="25">
        <f t="shared" si="21"/>
        <v>0</v>
      </c>
      <c r="AK281" s="93">
        <f t="shared" si="19"/>
        <v>0</v>
      </c>
      <c r="AM281" s="176"/>
    </row>
    <row r="282" spans="1:39" ht="12.75">
      <c r="A282" s="14"/>
      <c r="B282" s="13"/>
      <c r="C282" s="170"/>
      <c r="D282" s="170"/>
      <c r="E282" s="170"/>
      <c r="F282" s="170"/>
      <c r="G282" s="170"/>
      <c r="H282" s="170"/>
      <c r="I282" s="170"/>
      <c r="J282" s="170"/>
      <c r="K282" s="170"/>
      <c r="L282" s="170"/>
      <c r="M282" s="170"/>
      <c r="N282" s="170"/>
      <c r="O282" s="170"/>
      <c r="P282" s="170"/>
      <c r="Q282" s="170"/>
      <c r="R282" s="170"/>
      <c r="S282" s="170"/>
      <c r="T282" s="170"/>
      <c r="U282" s="170"/>
      <c r="V282" s="199"/>
      <c r="W282" s="160"/>
      <c r="X282" s="160"/>
      <c r="Y282" s="160"/>
      <c r="Z282" s="161"/>
      <c r="AA282" s="160"/>
      <c r="AB282" s="170"/>
      <c r="AC282" s="170"/>
      <c r="AD282" s="170"/>
      <c r="AE282" s="170"/>
      <c r="AF282" s="170"/>
      <c r="AG282" s="170"/>
      <c r="AH282" s="170"/>
      <c r="AI282" s="58">
        <f t="shared" si="20"/>
        <v>0</v>
      </c>
      <c r="AJ282" s="25">
        <f t="shared" si="21"/>
        <v>0</v>
      </c>
      <c r="AK282" s="93">
        <f t="shared" si="19"/>
        <v>0</v>
      </c>
      <c r="AM282" s="176"/>
    </row>
    <row r="283" spans="1:39" ht="12.75">
      <c r="A283" s="14"/>
      <c r="B283" s="13"/>
      <c r="C283" s="170"/>
      <c r="D283" s="170"/>
      <c r="E283" s="170"/>
      <c r="F283" s="170"/>
      <c r="G283" s="170"/>
      <c r="H283" s="170"/>
      <c r="I283" s="170"/>
      <c r="J283" s="170"/>
      <c r="K283" s="170"/>
      <c r="L283" s="170"/>
      <c r="M283" s="170"/>
      <c r="N283" s="170"/>
      <c r="O283" s="170"/>
      <c r="P283" s="170"/>
      <c r="Q283" s="170"/>
      <c r="R283" s="170"/>
      <c r="S283" s="170"/>
      <c r="T283" s="170"/>
      <c r="U283" s="170"/>
      <c r="V283" s="199"/>
      <c r="W283" s="160"/>
      <c r="X283" s="160"/>
      <c r="Y283" s="160"/>
      <c r="Z283" s="161"/>
      <c r="AA283" s="160"/>
      <c r="AB283" s="170"/>
      <c r="AC283" s="170"/>
      <c r="AD283" s="170"/>
      <c r="AE283" s="170"/>
      <c r="AF283" s="170"/>
      <c r="AG283" s="170"/>
      <c r="AH283" s="170"/>
      <c r="AI283" s="58">
        <f t="shared" si="20"/>
        <v>0</v>
      </c>
      <c r="AJ283" s="25">
        <f t="shared" si="21"/>
        <v>0</v>
      </c>
      <c r="AK283" s="93">
        <f t="shared" si="19"/>
        <v>0</v>
      </c>
      <c r="AM283" s="176"/>
    </row>
    <row r="284" spans="1:39" ht="12.75">
      <c r="A284" s="14"/>
      <c r="B284" s="13"/>
      <c r="C284" s="170"/>
      <c r="D284" s="170"/>
      <c r="E284" s="170"/>
      <c r="F284" s="170"/>
      <c r="G284" s="170"/>
      <c r="H284" s="170"/>
      <c r="I284" s="170"/>
      <c r="J284" s="170"/>
      <c r="K284" s="170"/>
      <c r="L284" s="170"/>
      <c r="M284" s="170"/>
      <c r="N284" s="170"/>
      <c r="O284" s="170"/>
      <c r="P284" s="170"/>
      <c r="Q284" s="170"/>
      <c r="R284" s="170"/>
      <c r="S284" s="170"/>
      <c r="T284" s="170"/>
      <c r="U284" s="170"/>
      <c r="V284" s="199"/>
      <c r="W284" s="160"/>
      <c r="X284" s="160"/>
      <c r="Y284" s="160"/>
      <c r="Z284" s="161"/>
      <c r="AA284" s="160"/>
      <c r="AB284" s="170"/>
      <c r="AC284" s="170"/>
      <c r="AD284" s="170"/>
      <c r="AE284" s="170"/>
      <c r="AF284" s="170"/>
      <c r="AG284" s="170"/>
      <c r="AH284" s="170"/>
      <c r="AI284" s="58">
        <f t="shared" si="20"/>
        <v>0</v>
      </c>
      <c r="AJ284" s="25">
        <f t="shared" si="21"/>
        <v>0</v>
      </c>
      <c r="AK284" s="93">
        <f t="shared" si="19"/>
        <v>0</v>
      </c>
      <c r="AM284" s="176"/>
    </row>
    <row r="285" spans="1:39" ht="12.75">
      <c r="A285" s="14"/>
      <c r="B285" s="13"/>
      <c r="C285" s="170"/>
      <c r="D285" s="170"/>
      <c r="E285" s="170"/>
      <c r="F285" s="170"/>
      <c r="G285" s="170"/>
      <c r="H285" s="170"/>
      <c r="I285" s="170"/>
      <c r="J285" s="170"/>
      <c r="K285" s="170"/>
      <c r="L285" s="170"/>
      <c r="M285" s="170"/>
      <c r="N285" s="170"/>
      <c r="O285" s="170"/>
      <c r="P285" s="170"/>
      <c r="Q285" s="170"/>
      <c r="R285" s="170"/>
      <c r="S285" s="170"/>
      <c r="T285" s="170"/>
      <c r="U285" s="170"/>
      <c r="V285" s="199"/>
      <c r="W285" s="160"/>
      <c r="X285" s="160"/>
      <c r="Y285" s="160"/>
      <c r="Z285" s="161"/>
      <c r="AA285" s="160"/>
      <c r="AB285" s="170"/>
      <c r="AC285" s="170"/>
      <c r="AD285" s="170"/>
      <c r="AE285" s="170"/>
      <c r="AF285" s="170"/>
      <c r="AG285" s="170"/>
      <c r="AH285" s="170"/>
      <c r="AI285" s="58">
        <f t="shared" si="20"/>
        <v>0</v>
      </c>
      <c r="AJ285" s="25">
        <f t="shared" si="21"/>
        <v>0</v>
      </c>
      <c r="AK285" s="93">
        <f t="shared" si="19"/>
        <v>0</v>
      </c>
      <c r="AM285" s="176"/>
    </row>
    <row r="286" spans="1:39" ht="12.75">
      <c r="A286" s="14"/>
      <c r="B286" s="13"/>
      <c r="C286" s="170"/>
      <c r="D286" s="170"/>
      <c r="E286" s="170"/>
      <c r="F286" s="170"/>
      <c r="G286" s="170"/>
      <c r="H286" s="170"/>
      <c r="I286" s="170"/>
      <c r="J286" s="170"/>
      <c r="K286" s="170"/>
      <c r="L286" s="170"/>
      <c r="M286" s="170"/>
      <c r="N286" s="170"/>
      <c r="O286" s="170"/>
      <c r="P286" s="170"/>
      <c r="Q286" s="170"/>
      <c r="R286" s="170"/>
      <c r="S286" s="170"/>
      <c r="T286" s="170"/>
      <c r="U286" s="170"/>
      <c r="V286" s="199"/>
      <c r="W286" s="160"/>
      <c r="X286" s="160"/>
      <c r="Y286" s="160"/>
      <c r="Z286" s="161"/>
      <c r="AA286" s="160"/>
      <c r="AB286" s="170"/>
      <c r="AC286" s="170"/>
      <c r="AD286" s="170"/>
      <c r="AE286" s="170"/>
      <c r="AF286" s="170"/>
      <c r="AG286" s="170"/>
      <c r="AH286" s="170"/>
      <c r="AI286" s="58">
        <f t="shared" si="20"/>
        <v>0</v>
      </c>
      <c r="AJ286" s="25">
        <f t="shared" si="21"/>
        <v>0</v>
      </c>
      <c r="AK286" s="93">
        <f t="shared" si="19"/>
        <v>0</v>
      </c>
      <c r="AM286" s="176"/>
    </row>
    <row r="287" spans="1:39" ht="12.75">
      <c r="A287" s="14"/>
      <c r="B287" s="13"/>
      <c r="C287" s="170"/>
      <c r="D287" s="170"/>
      <c r="E287" s="170"/>
      <c r="F287" s="170"/>
      <c r="G287" s="170"/>
      <c r="H287" s="170"/>
      <c r="I287" s="170"/>
      <c r="J287" s="170"/>
      <c r="K287" s="170"/>
      <c r="L287" s="170"/>
      <c r="M287" s="170"/>
      <c r="N287" s="170"/>
      <c r="O287" s="170"/>
      <c r="P287" s="170"/>
      <c r="Q287" s="170"/>
      <c r="R287" s="170"/>
      <c r="S287" s="170"/>
      <c r="T287" s="170"/>
      <c r="U287" s="170"/>
      <c r="V287" s="199"/>
      <c r="W287" s="160"/>
      <c r="X287" s="160"/>
      <c r="Y287" s="160"/>
      <c r="Z287" s="161"/>
      <c r="AA287" s="160"/>
      <c r="AB287" s="170"/>
      <c r="AC287" s="170"/>
      <c r="AD287" s="170"/>
      <c r="AE287" s="170"/>
      <c r="AF287" s="170"/>
      <c r="AG287" s="170"/>
      <c r="AH287" s="170"/>
      <c r="AI287" s="58">
        <f t="shared" si="20"/>
        <v>0</v>
      </c>
      <c r="AJ287" s="25">
        <f t="shared" si="21"/>
        <v>0</v>
      </c>
      <c r="AK287" s="93">
        <f t="shared" si="19"/>
        <v>0</v>
      </c>
      <c r="AM287" s="176"/>
    </row>
    <row r="288" spans="1:39" ht="12.75">
      <c r="A288" s="14"/>
      <c r="B288" s="13"/>
      <c r="C288" s="170"/>
      <c r="D288" s="170"/>
      <c r="E288" s="170"/>
      <c r="F288" s="170"/>
      <c r="G288" s="170"/>
      <c r="H288" s="170"/>
      <c r="I288" s="170"/>
      <c r="J288" s="170"/>
      <c r="K288" s="170"/>
      <c r="L288" s="170"/>
      <c r="M288" s="170"/>
      <c r="N288" s="170"/>
      <c r="O288" s="170"/>
      <c r="P288" s="170"/>
      <c r="Q288" s="170"/>
      <c r="R288" s="170"/>
      <c r="S288" s="170"/>
      <c r="T288" s="170"/>
      <c r="U288" s="170"/>
      <c r="V288" s="199"/>
      <c r="W288" s="160"/>
      <c r="X288" s="160"/>
      <c r="Y288" s="160"/>
      <c r="Z288" s="161"/>
      <c r="AA288" s="160"/>
      <c r="AB288" s="170"/>
      <c r="AC288" s="170"/>
      <c r="AD288" s="170"/>
      <c r="AE288" s="170"/>
      <c r="AF288" s="170"/>
      <c r="AG288" s="170"/>
      <c r="AH288" s="170"/>
      <c r="AI288" s="58">
        <f t="shared" si="20"/>
        <v>0</v>
      </c>
      <c r="AJ288" s="25">
        <f t="shared" si="21"/>
        <v>0</v>
      </c>
      <c r="AK288" s="93">
        <f t="shared" si="19"/>
        <v>0</v>
      </c>
      <c r="AM288" s="176"/>
    </row>
    <row r="289" spans="1:39" ht="12.75">
      <c r="A289" s="14"/>
      <c r="B289" s="13"/>
      <c r="C289" s="170"/>
      <c r="D289" s="170"/>
      <c r="E289" s="170"/>
      <c r="F289" s="170"/>
      <c r="G289" s="170"/>
      <c r="H289" s="170"/>
      <c r="I289" s="170"/>
      <c r="J289" s="170"/>
      <c r="K289" s="170"/>
      <c r="L289" s="170"/>
      <c r="M289" s="170"/>
      <c r="N289" s="170"/>
      <c r="O289" s="170"/>
      <c r="P289" s="170"/>
      <c r="Q289" s="170"/>
      <c r="R289" s="170"/>
      <c r="S289" s="170"/>
      <c r="T289" s="170"/>
      <c r="U289" s="170"/>
      <c r="V289" s="199"/>
      <c r="W289" s="160"/>
      <c r="X289" s="160"/>
      <c r="Y289" s="160"/>
      <c r="Z289" s="161"/>
      <c r="AA289" s="160"/>
      <c r="AB289" s="170"/>
      <c r="AC289" s="170"/>
      <c r="AD289" s="170"/>
      <c r="AE289" s="170"/>
      <c r="AF289" s="170"/>
      <c r="AG289" s="170"/>
      <c r="AH289" s="170"/>
      <c r="AI289" s="58">
        <f t="shared" si="20"/>
        <v>0</v>
      </c>
      <c r="AJ289" s="25">
        <f t="shared" si="21"/>
        <v>0</v>
      </c>
      <c r="AK289" s="93">
        <f t="shared" si="19"/>
        <v>0</v>
      </c>
      <c r="AM289" s="176"/>
    </row>
    <row r="290" spans="1:39" ht="12.75">
      <c r="A290" s="14"/>
      <c r="B290" s="13"/>
      <c r="C290" s="170"/>
      <c r="D290" s="170"/>
      <c r="E290" s="170"/>
      <c r="F290" s="170"/>
      <c r="G290" s="170"/>
      <c r="H290" s="170"/>
      <c r="I290" s="170"/>
      <c r="J290" s="170"/>
      <c r="K290" s="170"/>
      <c r="L290" s="170"/>
      <c r="M290" s="170"/>
      <c r="N290" s="170"/>
      <c r="O290" s="170"/>
      <c r="P290" s="170"/>
      <c r="Q290" s="170"/>
      <c r="R290" s="170"/>
      <c r="S290" s="170"/>
      <c r="T290" s="170"/>
      <c r="U290" s="170"/>
      <c r="V290" s="199"/>
      <c r="W290" s="160"/>
      <c r="X290" s="160"/>
      <c r="Y290" s="160"/>
      <c r="Z290" s="161"/>
      <c r="AA290" s="160"/>
      <c r="AB290" s="170"/>
      <c r="AC290" s="170"/>
      <c r="AD290" s="170"/>
      <c r="AE290" s="170"/>
      <c r="AF290" s="170"/>
      <c r="AG290" s="170"/>
      <c r="AH290" s="170"/>
      <c r="AI290" s="58">
        <f t="shared" si="20"/>
        <v>0</v>
      </c>
      <c r="AJ290" s="25">
        <f t="shared" si="21"/>
        <v>0</v>
      </c>
      <c r="AK290" s="93">
        <f t="shared" si="19"/>
        <v>0</v>
      </c>
      <c r="AM290" s="176"/>
    </row>
    <row r="291" spans="1:39" ht="12.75">
      <c r="A291" s="14"/>
      <c r="B291" s="13"/>
      <c r="C291" s="170"/>
      <c r="D291" s="170"/>
      <c r="E291" s="170"/>
      <c r="F291" s="170"/>
      <c r="G291" s="170"/>
      <c r="H291" s="170"/>
      <c r="I291" s="170"/>
      <c r="J291" s="170"/>
      <c r="K291" s="170"/>
      <c r="L291" s="170"/>
      <c r="M291" s="170"/>
      <c r="N291" s="170"/>
      <c r="O291" s="170"/>
      <c r="P291" s="170"/>
      <c r="Q291" s="170"/>
      <c r="R291" s="170"/>
      <c r="S291" s="170"/>
      <c r="T291" s="170"/>
      <c r="U291" s="170"/>
      <c r="V291" s="199"/>
      <c r="W291" s="160"/>
      <c r="X291" s="160"/>
      <c r="Y291" s="160"/>
      <c r="Z291" s="161"/>
      <c r="AA291" s="160"/>
      <c r="AB291" s="170"/>
      <c r="AC291" s="170"/>
      <c r="AD291" s="170"/>
      <c r="AE291" s="170"/>
      <c r="AF291" s="170"/>
      <c r="AG291" s="170"/>
      <c r="AH291" s="170"/>
      <c r="AI291" s="58">
        <f t="shared" si="20"/>
        <v>0</v>
      </c>
      <c r="AJ291" s="25">
        <f t="shared" si="21"/>
        <v>0</v>
      </c>
      <c r="AK291" s="93">
        <f t="shared" si="19"/>
        <v>0</v>
      </c>
      <c r="AM291" s="176"/>
    </row>
    <row r="292" spans="1:39" ht="12.75">
      <c r="A292" s="14"/>
      <c r="B292" s="13"/>
      <c r="C292" s="170"/>
      <c r="D292" s="170"/>
      <c r="E292" s="170"/>
      <c r="F292" s="170"/>
      <c r="G292" s="170"/>
      <c r="H292" s="170"/>
      <c r="I292" s="170"/>
      <c r="J292" s="170"/>
      <c r="K292" s="170"/>
      <c r="L292" s="170"/>
      <c r="M292" s="170"/>
      <c r="N292" s="170"/>
      <c r="O292" s="170"/>
      <c r="P292" s="170"/>
      <c r="Q292" s="170"/>
      <c r="R292" s="170"/>
      <c r="S292" s="170"/>
      <c r="T292" s="170"/>
      <c r="U292" s="170"/>
      <c r="V292" s="199"/>
      <c r="W292" s="160"/>
      <c r="X292" s="160"/>
      <c r="Y292" s="160"/>
      <c r="Z292" s="161"/>
      <c r="AA292" s="160"/>
      <c r="AB292" s="170"/>
      <c r="AC292" s="170"/>
      <c r="AD292" s="170"/>
      <c r="AE292" s="170"/>
      <c r="AF292" s="170"/>
      <c r="AG292" s="170"/>
      <c r="AH292" s="170"/>
      <c r="AI292" s="58">
        <f t="shared" si="20"/>
        <v>0</v>
      </c>
      <c r="AJ292" s="25">
        <f t="shared" si="21"/>
        <v>0</v>
      </c>
      <c r="AK292" s="93">
        <f t="shared" si="19"/>
        <v>0</v>
      </c>
      <c r="AM292" s="176"/>
    </row>
    <row r="293" spans="1:39" ht="12.75">
      <c r="A293" s="14"/>
      <c r="B293" s="13"/>
      <c r="C293" s="170"/>
      <c r="D293" s="170"/>
      <c r="E293" s="170"/>
      <c r="F293" s="170"/>
      <c r="G293" s="170"/>
      <c r="H293" s="170"/>
      <c r="I293" s="170"/>
      <c r="J293" s="170"/>
      <c r="K293" s="170"/>
      <c r="L293" s="170"/>
      <c r="M293" s="170"/>
      <c r="N293" s="170"/>
      <c r="O293" s="170"/>
      <c r="P293" s="170"/>
      <c r="Q293" s="170"/>
      <c r="R293" s="170"/>
      <c r="S293" s="170"/>
      <c r="T293" s="170"/>
      <c r="U293" s="170"/>
      <c r="V293" s="199"/>
      <c r="W293" s="160"/>
      <c r="X293" s="160"/>
      <c r="Y293" s="160"/>
      <c r="Z293" s="161"/>
      <c r="AA293" s="160"/>
      <c r="AB293" s="170"/>
      <c r="AC293" s="170"/>
      <c r="AD293" s="170"/>
      <c r="AE293" s="170"/>
      <c r="AF293" s="170"/>
      <c r="AG293" s="170"/>
      <c r="AH293" s="170"/>
      <c r="AI293" s="58">
        <f t="shared" si="20"/>
        <v>0</v>
      </c>
      <c r="AJ293" s="25">
        <f aca="true" t="shared" si="22" ref="AJ293:AJ311">SUM(C293:X293,AB293:AH293)</f>
        <v>0</v>
      </c>
      <c r="AK293" s="93">
        <f t="shared" si="19"/>
        <v>0</v>
      </c>
      <c r="AM293" s="176"/>
    </row>
    <row r="294" spans="1:39" ht="12.75">
      <c r="A294" s="14"/>
      <c r="B294" s="13"/>
      <c r="C294" s="170"/>
      <c r="D294" s="170"/>
      <c r="E294" s="170"/>
      <c r="F294" s="170"/>
      <c r="G294" s="170"/>
      <c r="H294" s="170"/>
      <c r="I294" s="170"/>
      <c r="J294" s="170"/>
      <c r="K294" s="170"/>
      <c r="L294" s="170"/>
      <c r="M294" s="170"/>
      <c r="N294" s="170"/>
      <c r="O294" s="170"/>
      <c r="P294" s="170"/>
      <c r="Q294" s="170"/>
      <c r="R294" s="170"/>
      <c r="S294" s="170"/>
      <c r="T294" s="170"/>
      <c r="U294" s="170"/>
      <c r="V294" s="199"/>
      <c r="W294" s="160"/>
      <c r="X294" s="160"/>
      <c r="Y294" s="160"/>
      <c r="Z294" s="161"/>
      <c r="AA294" s="160"/>
      <c r="AB294" s="170"/>
      <c r="AC294" s="170"/>
      <c r="AD294" s="170"/>
      <c r="AE294" s="170"/>
      <c r="AF294" s="170"/>
      <c r="AG294" s="170"/>
      <c r="AH294" s="170"/>
      <c r="AI294" s="58">
        <f t="shared" si="20"/>
        <v>0</v>
      </c>
      <c r="AJ294" s="25">
        <f t="shared" si="22"/>
        <v>0</v>
      </c>
      <c r="AK294" s="93">
        <f t="shared" si="19"/>
        <v>0</v>
      </c>
      <c r="AM294" s="176"/>
    </row>
    <row r="295" spans="1:39" ht="12.75">
      <c r="A295" s="14"/>
      <c r="B295" s="13"/>
      <c r="C295" s="170"/>
      <c r="D295" s="170"/>
      <c r="E295" s="170"/>
      <c r="F295" s="170"/>
      <c r="G295" s="170"/>
      <c r="H295" s="170"/>
      <c r="I295" s="170"/>
      <c r="J295" s="170"/>
      <c r="K295" s="170"/>
      <c r="L295" s="170"/>
      <c r="M295" s="170"/>
      <c r="N295" s="170"/>
      <c r="O295" s="170"/>
      <c r="P295" s="170"/>
      <c r="Q295" s="170"/>
      <c r="R295" s="170"/>
      <c r="S295" s="170"/>
      <c r="T295" s="170"/>
      <c r="U295" s="170"/>
      <c r="V295" s="199"/>
      <c r="W295" s="160"/>
      <c r="X295" s="160"/>
      <c r="Y295" s="160"/>
      <c r="Z295" s="161"/>
      <c r="AA295" s="160"/>
      <c r="AB295" s="170"/>
      <c r="AC295" s="170"/>
      <c r="AD295" s="170"/>
      <c r="AE295" s="170"/>
      <c r="AF295" s="170"/>
      <c r="AG295" s="170"/>
      <c r="AH295" s="170"/>
      <c r="AI295" s="58">
        <f t="shared" si="20"/>
        <v>0</v>
      </c>
      <c r="AJ295" s="25">
        <f t="shared" si="22"/>
        <v>0</v>
      </c>
      <c r="AK295" s="93">
        <f t="shared" si="19"/>
        <v>0</v>
      </c>
      <c r="AM295" s="176"/>
    </row>
    <row r="296" spans="1:39" ht="12.75">
      <c r="A296" s="14"/>
      <c r="B296" s="13"/>
      <c r="C296" s="170"/>
      <c r="D296" s="170"/>
      <c r="E296" s="170"/>
      <c r="F296" s="170"/>
      <c r="G296" s="170"/>
      <c r="H296" s="170"/>
      <c r="I296" s="170"/>
      <c r="J296" s="170"/>
      <c r="K296" s="170"/>
      <c r="L296" s="170"/>
      <c r="M296" s="170"/>
      <c r="N296" s="170"/>
      <c r="O296" s="170"/>
      <c r="P296" s="170"/>
      <c r="Q296" s="170"/>
      <c r="R296" s="170"/>
      <c r="S296" s="170"/>
      <c r="T296" s="170"/>
      <c r="U296" s="170"/>
      <c r="V296" s="199"/>
      <c r="W296" s="160"/>
      <c r="X296" s="160"/>
      <c r="Y296" s="160"/>
      <c r="Z296" s="161"/>
      <c r="AA296" s="160"/>
      <c r="AB296" s="170"/>
      <c r="AC296" s="170"/>
      <c r="AD296" s="170"/>
      <c r="AE296" s="170"/>
      <c r="AF296" s="170"/>
      <c r="AG296" s="170"/>
      <c r="AH296" s="170"/>
      <c r="AI296" s="58">
        <f t="shared" si="20"/>
        <v>0</v>
      </c>
      <c r="AJ296" s="25">
        <f t="shared" si="22"/>
        <v>0</v>
      </c>
      <c r="AK296" s="93">
        <f t="shared" si="19"/>
        <v>0</v>
      </c>
      <c r="AM296" s="176"/>
    </row>
    <row r="297" spans="1:39" ht="12.75">
      <c r="A297" s="14"/>
      <c r="B297" s="13"/>
      <c r="C297" s="170"/>
      <c r="D297" s="170"/>
      <c r="E297" s="170"/>
      <c r="F297" s="170"/>
      <c r="G297" s="170"/>
      <c r="H297" s="170"/>
      <c r="I297" s="170"/>
      <c r="J297" s="170"/>
      <c r="K297" s="170"/>
      <c r="L297" s="170"/>
      <c r="M297" s="170"/>
      <c r="N297" s="170"/>
      <c r="O297" s="170"/>
      <c r="P297" s="170"/>
      <c r="Q297" s="170"/>
      <c r="R297" s="170"/>
      <c r="S297" s="170"/>
      <c r="T297" s="170"/>
      <c r="U297" s="170"/>
      <c r="V297" s="199"/>
      <c r="W297" s="160"/>
      <c r="X297" s="160"/>
      <c r="Y297" s="160"/>
      <c r="Z297" s="161"/>
      <c r="AA297" s="160"/>
      <c r="AB297" s="170"/>
      <c r="AC297" s="170"/>
      <c r="AD297" s="170"/>
      <c r="AE297" s="170"/>
      <c r="AF297" s="170"/>
      <c r="AG297" s="170"/>
      <c r="AH297" s="170"/>
      <c r="AI297" s="58">
        <f t="shared" si="20"/>
        <v>0</v>
      </c>
      <c r="AJ297" s="25">
        <f t="shared" si="22"/>
        <v>0</v>
      </c>
      <c r="AK297" s="93">
        <f aca="true" t="shared" si="23" ref="AK297:AK311">C297*($C$9-$C$317)+D297*($D$9-$D$317)+E297*($E$9-$E$317)+G297*($G$9-$G$317)+H297*($H$9-$H$317)+I297*($I$9-$I$317)+K297*($K$9-$K$317)+L297*($L$9-$L$317)+M297*($M$9-$M$317)+O297*($O$9-$O$317)+P297*($P$9-$P$317)+Q297*($Q$9-$Q$317)+R297*($R$9-$R$317)+S297*($S$9-$S$317)+U297*($U$9-$U$317)+V297*($V$9-$V$317)++W297*($W$9-$W$317)+X297*($X$9-$X$317)+Y297*($Y$9-$Y$317)+Z297*($Z$9-$Z$317)+AA297*($AA$9+$AA$317)+AC297*($AC$9-$AC$317)+AD297*($AD$9-$AD$317)+AE297*($AE$9-$AE$317)+AF297*($AF$9-$AF$317)+AG297*($AG$9-$AG$317)+AH297*($AH$9-$AH$317)+AB297*($AB$9-$AB$317)</f>
        <v>0</v>
      </c>
      <c r="AM297" s="176"/>
    </row>
    <row r="298" spans="1:39" ht="12.75">
      <c r="A298" s="14"/>
      <c r="B298" s="13"/>
      <c r="C298" s="170"/>
      <c r="D298" s="170"/>
      <c r="E298" s="170"/>
      <c r="F298" s="170"/>
      <c r="G298" s="170"/>
      <c r="H298" s="170"/>
      <c r="I298" s="170"/>
      <c r="J298" s="170"/>
      <c r="K298" s="170"/>
      <c r="L298" s="170"/>
      <c r="M298" s="170"/>
      <c r="N298" s="170"/>
      <c r="O298" s="170"/>
      <c r="P298" s="170"/>
      <c r="Q298" s="170"/>
      <c r="R298" s="170"/>
      <c r="S298" s="170"/>
      <c r="T298" s="170"/>
      <c r="U298" s="170"/>
      <c r="V298" s="199"/>
      <c r="W298" s="160"/>
      <c r="X298" s="160"/>
      <c r="Y298" s="160"/>
      <c r="Z298" s="161"/>
      <c r="AA298" s="160"/>
      <c r="AB298" s="170"/>
      <c r="AC298" s="170"/>
      <c r="AD298" s="170"/>
      <c r="AE298" s="170"/>
      <c r="AF298" s="170"/>
      <c r="AG298" s="170"/>
      <c r="AH298" s="170"/>
      <c r="AI298" s="58">
        <f t="shared" si="20"/>
        <v>0</v>
      </c>
      <c r="AJ298" s="25">
        <f t="shared" si="22"/>
        <v>0</v>
      </c>
      <c r="AK298" s="93">
        <f t="shared" si="23"/>
        <v>0</v>
      </c>
      <c r="AM298" s="176"/>
    </row>
    <row r="299" spans="1:39" ht="12.75">
      <c r="A299" s="14"/>
      <c r="B299" s="13"/>
      <c r="C299" s="170"/>
      <c r="D299" s="170"/>
      <c r="E299" s="170"/>
      <c r="F299" s="170"/>
      <c r="G299" s="170"/>
      <c r="H299" s="170"/>
      <c r="I299" s="170"/>
      <c r="J299" s="170"/>
      <c r="K299" s="170"/>
      <c r="L299" s="170"/>
      <c r="M299" s="170"/>
      <c r="N299" s="170"/>
      <c r="O299" s="170"/>
      <c r="P299" s="170"/>
      <c r="Q299" s="170"/>
      <c r="R299" s="170"/>
      <c r="S299" s="170"/>
      <c r="T299" s="170"/>
      <c r="U299" s="170"/>
      <c r="V299" s="199"/>
      <c r="W299" s="160"/>
      <c r="X299" s="160"/>
      <c r="Y299" s="160"/>
      <c r="Z299" s="161"/>
      <c r="AA299" s="160"/>
      <c r="AB299" s="170"/>
      <c r="AC299" s="170"/>
      <c r="AD299" s="170"/>
      <c r="AE299" s="170"/>
      <c r="AF299" s="170"/>
      <c r="AG299" s="170"/>
      <c r="AH299" s="170"/>
      <c r="AI299" s="58">
        <f t="shared" si="20"/>
        <v>0</v>
      </c>
      <c r="AJ299" s="25">
        <f t="shared" si="22"/>
        <v>0</v>
      </c>
      <c r="AK299" s="93">
        <f t="shared" si="23"/>
        <v>0</v>
      </c>
      <c r="AM299" s="176"/>
    </row>
    <row r="300" spans="1:39" ht="12.75">
      <c r="A300" s="14"/>
      <c r="B300" s="13"/>
      <c r="C300" s="170"/>
      <c r="D300" s="170"/>
      <c r="E300" s="170"/>
      <c r="F300" s="170"/>
      <c r="G300" s="170"/>
      <c r="H300" s="170"/>
      <c r="I300" s="170"/>
      <c r="J300" s="170"/>
      <c r="K300" s="170"/>
      <c r="L300" s="170"/>
      <c r="M300" s="170"/>
      <c r="N300" s="170"/>
      <c r="O300" s="170"/>
      <c r="P300" s="171"/>
      <c r="Q300" s="171"/>
      <c r="R300" s="170"/>
      <c r="S300" s="171"/>
      <c r="T300" s="171"/>
      <c r="U300" s="171"/>
      <c r="V300" s="199"/>
      <c r="W300" s="160"/>
      <c r="X300" s="160"/>
      <c r="Y300" s="160"/>
      <c r="Z300" s="161"/>
      <c r="AA300" s="160"/>
      <c r="AB300" s="170"/>
      <c r="AC300" s="170"/>
      <c r="AD300" s="170"/>
      <c r="AE300" s="170"/>
      <c r="AF300" s="170"/>
      <c r="AG300" s="170"/>
      <c r="AH300" s="170"/>
      <c r="AI300" s="58">
        <f t="shared" si="20"/>
        <v>0</v>
      </c>
      <c r="AJ300" s="25">
        <f t="shared" si="22"/>
        <v>0</v>
      </c>
      <c r="AK300" s="93">
        <f t="shared" si="23"/>
        <v>0</v>
      </c>
      <c r="AM300" s="176"/>
    </row>
    <row r="301" spans="1:39" ht="12.75">
      <c r="A301" s="14"/>
      <c r="B301" s="13"/>
      <c r="C301" s="170"/>
      <c r="D301" s="170"/>
      <c r="E301" s="170"/>
      <c r="F301" s="170"/>
      <c r="G301" s="170"/>
      <c r="H301" s="170"/>
      <c r="I301" s="170"/>
      <c r="J301" s="170"/>
      <c r="K301" s="170"/>
      <c r="L301" s="170"/>
      <c r="M301" s="170"/>
      <c r="N301" s="170"/>
      <c r="O301" s="170"/>
      <c r="P301" s="170"/>
      <c r="Q301" s="170"/>
      <c r="R301" s="170"/>
      <c r="S301" s="170"/>
      <c r="T301" s="170"/>
      <c r="U301" s="170"/>
      <c r="V301" s="199"/>
      <c r="W301" s="160"/>
      <c r="X301" s="160"/>
      <c r="Y301" s="160"/>
      <c r="Z301" s="161"/>
      <c r="AA301" s="160"/>
      <c r="AB301" s="170"/>
      <c r="AC301" s="170"/>
      <c r="AD301" s="170"/>
      <c r="AE301" s="170"/>
      <c r="AF301" s="170"/>
      <c r="AG301" s="170"/>
      <c r="AH301" s="170"/>
      <c r="AI301" s="58">
        <f t="shared" si="20"/>
        <v>0</v>
      </c>
      <c r="AJ301" s="25">
        <f t="shared" si="22"/>
        <v>0</v>
      </c>
      <c r="AK301" s="93">
        <f t="shared" si="23"/>
        <v>0</v>
      </c>
      <c r="AM301" s="176"/>
    </row>
    <row r="302" spans="1:39" ht="12.75">
      <c r="A302" s="14"/>
      <c r="B302" s="13"/>
      <c r="C302" s="170"/>
      <c r="D302" s="170"/>
      <c r="E302" s="170"/>
      <c r="F302" s="170"/>
      <c r="G302" s="170"/>
      <c r="H302" s="170"/>
      <c r="I302" s="170"/>
      <c r="J302" s="170"/>
      <c r="K302" s="170"/>
      <c r="L302" s="170"/>
      <c r="M302" s="170"/>
      <c r="N302" s="170"/>
      <c r="O302" s="170"/>
      <c r="P302" s="170"/>
      <c r="Q302" s="170"/>
      <c r="R302" s="171"/>
      <c r="S302" s="170"/>
      <c r="T302" s="170"/>
      <c r="U302" s="170"/>
      <c r="V302" s="199"/>
      <c r="W302" s="160"/>
      <c r="X302" s="160"/>
      <c r="Y302" s="160"/>
      <c r="Z302" s="161"/>
      <c r="AA302" s="160"/>
      <c r="AB302" s="170"/>
      <c r="AC302" s="170"/>
      <c r="AD302" s="170"/>
      <c r="AE302" s="170"/>
      <c r="AF302" s="170"/>
      <c r="AG302" s="170"/>
      <c r="AH302" s="170"/>
      <c r="AI302" s="58">
        <f t="shared" si="20"/>
        <v>0</v>
      </c>
      <c r="AJ302" s="25">
        <f t="shared" si="22"/>
        <v>0</v>
      </c>
      <c r="AK302" s="93">
        <f t="shared" si="23"/>
        <v>0</v>
      </c>
      <c r="AM302" s="176"/>
    </row>
    <row r="303" spans="1:39" ht="12.75">
      <c r="A303" s="14"/>
      <c r="B303" s="13"/>
      <c r="C303" s="170"/>
      <c r="D303" s="170"/>
      <c r="E303" s="170"/>
      <c r="F303" s="170"/>
      <c r="G303" s="170"/>
      <c r="H303" s="170"/>
      <c r="I303" s="170"/>
      <c r="J303" s="170"/>
      <c r="K303" s="170"/>
      <c r="L303" s="170"/>
      <c r="M303" s="170"/>
      <c r="N303" s="170"/>
      <c r="O303" s="170"/>
      <c r="P303" s="170"/>
      <c r="Q303" s="170"/>
      <c r="R303" s="170"/>
      <c r="S303" s="170"/>
      <c r="T303" s="170"/>
      <c r="U303" s="170"/>
      <c r="V303" s="199"/>
      <c r="W303" s="160"/>
      <c r="X303" s="160"/>
      <c r="Y303" s="160"/>
      <c r="Z303" s="161"/>
      <c r="AA303" s="160"/>
      <c r="AB303" s="170"/>
      <c r="AC303" s="170"/>
      <c r="AD303" s="170"/>
      <c r="AE303" s="170"/>
      <c r="AF303" s="170"/>
      <c r="AG303" s="170"/>
      <c r="AH303" s="170"/>
      <c r="AI303" s="58">
        <f t="shared" si="20"/>
        <v>0</v>
      </c>
      <c r="AJ303" s="25">
        <f t="shared" si="22"/>
        <v>0</v>
      </c>
      <c r="AK303" s="93">
        <f t="shared" si="23"/>
        <v>0</v>
      </c>
      <c r="AM303" s="176"/>
    </row>
    <row r="304" spans="1:39" ht="12.75">
      <c r="A304" s="14"/>
      <c r="B304" s="13"/>
      <c r="C304" s="167"/>
      <c r="D304" s="164"/>
      <c r="E304" s="164"/>
      <c r="F304" s="164"/>
      <c r="G304" s="164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70"/>
      <c r="S304" s="164"/>
      <c r="T304" s="164"/>
      <c r="U304" s="164"/>
      <c r="V304" s="164"/>
      <c r="W304" s="164"/>
      <c r="X304" s="164"/>
      <c r="Y304" s="164"/>
      <c r="Z304" s="164"/>
      <c r="AA304" s="164"/>
      <c r="AB304" s="164"/>
      <c r="AC304" s="170"/>
      <c r="AD304" s="163"/>
      <c r="AE304" s="164"/>
      <c r="AF304" s="165"/>
      <c r="AG304" s="170"/>
      <c r="AH304" s="170"/>
      <c r="AI304" s="58">
        <f t="shared" si="20"/>
        <v>0</v>
      </c>
      <c r="AJ304" s="25">
        <f t="shared" si="22"/>
        <v>0</v>
      </c>
      <c r="AK304" s="93">
        <f t="shared" si="23"/>
        <v>0</v>
      </c>
      <c r="AM304" s="176"/>
    </row>
    <row r="305" spans="1:39" ht="12.75">
      <c r="A305" s="14"/>
      <c r="B305" s="13"/>
      <c r="C305" s="167"/>
      <c r="D305" s="164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4"/>
      <c r="U305" s="164"/>
      <c r="V305" s="164"/>
      <c r="W305" s="164"/>
      <c r="X305" s="164"/>
      <c r="Y305" s="164"/>
      <c r="Z305" s="164"/>
      <c r="AA305" s="164"/>
      <c r="AB305" s="164"/>
      <c r="AC305" s="164"/>
      <c r="AD305" s="163"/>
      <c r="AE305" s="164"/>
      <c r="AF305" s="165"/>
      <c r="AG305" s="170"/>
      <c r="AH305" s="170"/>
      <c r="AI305" s="58">
        <f t="shared" si="20"/>
        <v>0</v>
      </c>
      <c r="AJ305" s="25">
        <f t="shared" si="22"/>
        <v>0</v>
      </c>
      <c r="AK305" s="93">
        <f t="shared" si="23"/>
        <v>0</v>
      </c>
      <c r="AM305" s="176"/>
    </row>
    <row r="306" spans="1:39" ht="12.75">
      <c r="A306" s="14"/>
      <c r="B306" s="13"/>
      <c r="C306" s="152"/>
      <c r="D306" s="106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  <c r="T306" s="104"/>
      <c r="U306" s="104"/>
      <c r="V306" s="104"/>
      <c r="W306" s="104"/>
      <c r="X306" s="104"/>
      <c r="Y306" s="104"/>
      <c r="Z306" s="104"/>
      <c r="AA306" s="104"/>
      <c r="AB306" s="104"/>
      <c r="AC306" s="104"/>
      <c r="AD306" s="104"/>
      <c r="AE306" s="103"/>
      <c r="AF306" s="104"/>
      <c r="AG306" s="105"/>
      <c r="AH306" s="170"/>
      <c r="AI306" s="58">
        <f t="shared" si="20"/>
        <v>0</v>
      </c>
      <c r="AJ306" s="25">
        <f t="shared" si="22"/>
        <v>0</v>
      </c>
      <c r="AK306" s="93">
        <f t="shared" si="23"/>
        <v>0</v>
      </c>
      <c r="AM306" s="176"/>
    </row>
    <row r="307" spans="1:39" ht="12.75">
      <c r="A307" s="14"/>
      <c r="B307" s="13"/>
      <c r="C307" s="152"/>
      <c r="D307" s="106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104"/>
      <c r="U307" s="104"/>
      <c r="V307" s="104"/>
      <c r="W307" s="104"/>
      <c r="X307" s="104"/>
      <c r="Y307" s="104"/>
      <c r="Z307" s="104"/>
      <c r="AA307" s="104"/>
      <c r="AB307" s="104"/>
      <c r="AC307" s="104"/>
      <c r="AD307" s="104"/>
      <c r="AE307" s="103"/>
      <c r="AF307" s="104"/>
      <c r="AG307" s="105"/>
      <c r="AH307" s="104"/>
      <c r="AI307" s="58">
        <f t="shared" si="20"/>
        <v>0</v>
      </c>
      <c r="AJ307" s="25">
        <f t="shared" si="22"/>
        <v>0</v>
      </c>
      <c r="AK307" s="93">
        <f t="shared" si="23"/>
        <v>0</v>
      </c>
      <c r="AM307" s="176"/>
    </row>
    <row r="308" spans="1:39" ht="12.75">
      <c r="A308" s="14"/>
      <c r="B308" s="13"/>
      <c r="C308" s="152"/>
      <c r="D308" s="106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  <c r="T308" s="104"/>
      <c r="U308" s="104"/>
      <c r="V308" s="104"/>
      <c r="W308" s="104"/>
      <c r="X308" s="104"/>
      <c r="Y308" s="104"/>
      <c r="Z308" s="104"/>
      <c r="AA308" s="104"/>
      <c r="AB308" s="104"/>
      <c r="AC308" s="104"/>
      <c r="AD308" s="104"/>
      <c r="AE308" s="103"/>
      <c r="AF308" s="104"/>
      <c r="AG308" s="105"/>
      <c r="AH308" s="104"/>
      <c r="AI308" s="58">
        <f t="shared" si="20"/>
        <v>0</v>
      </c>
      <c r="AJ308" s="25">
        <f t="shared" si="22"/>
        <v>0</v>
      </c>
      <c r="AK308" s="93">
        <f t="shared" si="23"/>
        <v>0</v>
      </c>
      <c r="AM308" s="176"/>
    </row>
    <row r="309" spans="1:39" ht="12.75">
      <c r="A309" s="14"/>
      <c r="B309" s="13"/>
      <c r="C309" s="152"/>
      <c r="D309" s="106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  <c r="S309" s="104"/>
      <c r="T309" s="104"/>
      <c r="U309" s="104"/>
      <c r="V309" s="104"/>
      <c r="W309" s="104"/>
      <c r="X309" s="104"/>
      <c r="Y309" s="104"/>
      <c r="Z309" s="104"/>
      <c r="AA309" s="104"/>
      <c r="AB309" s="104"/>
      <c r="AC309" s="104"/>
      <c r="AD309" s="104"/>
      <c r="AE309" s="103"/>
      <c r="AF309" s="104"/>
      <c r="AG309" s="105"/>
      <c r="AH309" s="104"/>
      <c r="AI309" s="58">
        <f t="shared" si="20"/>
        <v>0</v>
      </c>
      <c r="AJ309" s="25">
        <f t="shared" si="22"/>
        <v>0</v>
      </c>
      <c r="AK309" s="93">
        <f t="shared" si="23"/>
        <v>0</v>
      </c>
      <c r="AM309" s="176"/>
    </row>
    <row r="310" spans="1:39" ht="12.75">
      <c r="A310" s="14"/>
      <c r="B310" s="13"/>
      <c r="C310" s="152"/>
      <c r="D310" s="106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  <c r="T310" s="104"/>
      <c r="U310" s="104"/>
      <c r="V310" s="104"/>
      <c r="W310" s="104"/>
      <c r="X310" s="104"/>
      <c r="Y310" s="104"/>
      <c r="Z310" s="104"/>
      <c r="AA310" s="104"/>
      <c r="AB310" s="104"/>
      <c r="AC310" s="104"/>
      <c r="AD310" s="104"/>
      <c r="AE310" s="103"/>
      <c r="AF310" s="104"/>
      <c r="AG310" s="105"/>
      <c r="AH310" s="104"/>
      <c r="AI310" s="58">
        <f t="shared" si="20"/>
        <v>0</v>
      </c>
      <c r="AJ310" s="25">
        <f t="shared" si="22"/>
        <v>0</v>
      </c>
      <c r="AK310" s="93">
        <f t="shared" si="23"/>
        <v>0</v>
      </c>
      <c r="AM310" s="176"/>
    </row>
    <row r="311" spans="1:39" ht="12.75">
      <c r="A311" s="14"/>
      <c r="B311" s="13"/>
      <c r="C311" s="152"/>
      <c r="D311" s="106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  <c r="T311" s="104"/>
      <c r="U311" s="104"/>
      <c r="V311" s="104"/>
      <c r="W311" s="104"/>
      <c r="X311" s="104"/>
      <c r="Y311" s="104"/>
      <c r="Z311" s="104"/>
      <c r="AA311" s="104"/>
      <c r="AB311" s="104"/>
      <c r="AC311" s="104"/>
      <c r="AD311" s="104"/>
      <c r="AE311" s="103"/>
      <c r="AF311" s="104"/>
      <c r="AG311" s="105"/>
      <c r="AH311" s="104"/>
      <c r="AI311" s="58">
        <f t="shared" si="20"/>
        <v>0</v>
      </c>
      <c r="AJ311" s="25">
        <f t="shared" si="22"/>
        <v>0</v>
      </c>
      <c r="AK311" s="93">
        <f t="shared" si="23"/>
        <v>0</v>
      </c>
      <c r="AM311" s="176"/>
    </row>
    <row r="312" spans="1:38" ht="16.5" customHeight="1" thickBot="1">
      <c r="A312" s="14"/>
      <c r="B312" s="118" t="s">
        <v>10</v>
      </c>
      <c r="C312" s="107">
        <f aca="true" t="shared" si="24" ref="C312:AK312">SUM(C11:C311)</f>
        <v>0</v>
      </c>
      <c r="D312" s="107">
        <f t="shared" si="24"/>
        <v>0</v>
      </c>
      <c r="E312" s="107">
        <f t="shared" si="24"/>
        <v>0</v>
      </c>
      <c r="F312" s="107">
        <f t="shared" si="24"/>
        <v>0</v>
      </c>
      <c r="G312" s="107">
        <f t="shared" si="24"/>
        <v>0</v>
      </c>
      <c r="H312" s="107">
        <f t="shared" si="24"/>
        <v>0</v>
      </c>
      <c r="I312" s="107">
        <f t="shared" si="24"/>
        <v>0</v>
      </c>
      <c r="J312" s="107">
        <f t="shared" si="24"/>
        <v>0</v>
      </c>
      <c r="K312" s="107">
        <f t="shared" si="24"/>
        <v>0</v>
      </c>
      <c r="L312" s="107">
        <f t="shared" si="24"/>
        <v>0</v>
      </c>
      <c r="M312" s="107">
        <f t="shared" si="24"/>
        <v>0</v>
      </c>
      <c r="N312" s="107">
        <f t="shared" si="24"/>
        <v>0</v>
      </c>
      <c r="O312" s="107">
        <f t="shared" si="24"/>
        <v>0</v>
      </c>
      <c r="P312" s="107">
        <f t="shared" si="24"/>
        <v>0</v>
      </c>
      <c r="Q312" s="107">
        <f t="shared" si="24"/>
        <v>0</v>
      </c>
      <c r="R312" s="107">
        <f t="shared" si="24"/>
        <v>0</v>
      </c>
      <c r="S312" s="107">
        <f t="shared" si="24"/>
        <v>0</v>
      </c>
      <c r="T312" s="107">
        <f t="shared" si="24"/>
        <v>0</v>
      </c>
      <c r="U312" s="107">
        <f t="shared" si="24"/>
        <v>0</v>
      </c>
      <c r="V312" s="107">
        <f t="shared" si="24"/>
        <v>0</v>
      </c>
      <c r="W312" s="107">
        <f t="shared" si="24"/>
        <v>0</v>
      </c>
      <c r="X312" s="107">
        <f t="shared" si="24"/>
        <v>0</v>
      </c>
      <c r="Y312" s="107">
        <f t="shared" si="24"/>
        <v>0</v>
      </c>
      <c r="Z312" s="107">
        <f t="shared" si="24"/>
        <v>0</v>
      </c>
      <c r="AA312" s="107">
        <f t="shared" si="24"/>
        <v>0</v>
      </c>
      <c r="AB312" s="107">
        <f t="shared" si="24"/>
        <v>0</v>
      </c>
      <c r="AC312" s="107">
        <f t="shared" si="24"/>
        <v>0</v>
      </c>
      <c r="AD312" s="107">
        <f t="shared" si="24"/>
        <v>0</v>
      </c>
      <c r="AE312" s="107">
        <f t="shared" si="24"/>
        <v>0</v>
      </c>
      <c r="AF312" s="107">
        <f t="shared" si="24"/>
        <v>0</v>
      </c>
      <c r="AG312" s="107">
        <f t="shared" si="24"/>
        <v>0</v>
      </c>
      <c r="AH312" s="107">
        <f t="shared" si="24"/>
        <v>0</v>
      </c>
      <c r="AI312" s="175">
        <f t="shared" si="24"/>
        <v>0</v>
      </c>
      <c r="AJ312" s="20">
        <f t="shared" si="24"/>
        <v>0</v>
      </c>
      <c r="AK312" s="94">
        <f t="shared" si="24"/>
        <v>0</v>
      </c>
      <c r="AL312" s="96"/>
    </row>
    <row r="313" spans="1:37" ht="16.5" customHeight="1" thickBot="1">
      <c r="A313" s="14"/>
      <c r="B313" s="206" t="s">
        <v>44</v>
      </c>
      <c r="C313" s="207">
        <f>ROUNDDOWN(C312/5+0.99,0)</f>
        <v>0</v>
      </c>
      <c r="D313" s="207">
        <f>ROUNDDOWN(D312/5+0.99,0)</f>
        <v>0</v>
      </c>
      <c r="E313" s="207">
        <f>ROUNDDOWN(E312/5+0.99,0)</f>
        <v>0</v>
      </c>
      <c r="F313" s="207">
        <f>ROUNDDOWN(F312/5+0.99,0)</f>
        <v>0</v>
      </c>
      <c r="G313" s="207">
        <f aca="true" t="shared" si="25" ref="G313:N313">ROUNDDOWN(G312/4+0.99,0)</f>
        <v>0</v>
      </c>
      <c r="H313" s="207">
        <f t="shared" si="25"/>
        <v>0</v>
      </c>
      <c r="I313" s="207">
        <f t="shared" si="25"/>
        <v>0</v>
      </c>
      <c r="J313" s="207">
        <f t="shared" si="25"/>
        <v>0</v>
      </c>
      <c r="K313" s="207">
        <f t="shared" si="25"/>
        <v>0</v>
      </c>
      <c r="L313" s="207">
        <f t="shared" si="25"/>
        <v>0</v>
      </c>
      <c r="M313" s="207">
        <f t="shared" si="25"/>
        <v>0</v>
      </c>
      <c r="N313" s="207">
        <f t="shared" si="25"/>
        <v>0</v>
      </c>
      <c r="O313" s="208">
        <f>ROUNDDOWN(O312/2+0.99,0)</f>
        <v>0</v>
      </c>
      <c r="P313" s="208">
        <f>ROUNDDOWN(P312/2+0.99,0)</f>
        <v>0</v>
      </c>
      <c r="Q313" s="208">
        <f>ROUNDDOWN(Q312/6+0.99,0)</f>
        <v>0</v>
      </c>
      <c r="R313" s="208">
        <f>ROUNDDOWN(R312/6+0.99,0)</f>
        <v>0</v>
      </c>
      <c r="S313" s="208">
        <f>ROUNDDOWN(S312/6+0.99,0)</f>
        <v>0</v>
      </c>
      <c r="T313" s="208">
        <f>ROUNDDOWN(T312/6+0.99,0)</f>
        <v>0</v>
      </c>
      <c r="U313" s="208">
        <f>ROUNDDOWN(U312/4+0.99,0)</f>
        <v>0</v>
      </c>
      <c r="V313" s="208">
        <f>ROUNDDOWN(V312/6+0.99,0)</f>
        <v>0</v>
      </c>
      <c r="W313" s="208">
        <f>ROUNDDOWN(W312/2+0.99,0)</f>
        <v>0</v>
      </c>
      <c r="X313" s="208">
        <f>ROUNDDOWN(X312/1+0.99,0)</f>
        <v>0</v>
      </c>
      <c r="Y313" s="121"/>
      <c r="Z313" s="121"/>
      <c r="AA313" s="120"/>
      <c r="AB313" s="120"/>
      <c r="AC313" s="120"/>
      <c r="AD313" s="120"/>
      <c r="AE313" s="120"/>
      <c r="AF313" s="120"/>
      <c r="AG313" s="120"/>
      <c r="AH313" s="120"/>
      <c r="AI313" s="115"/>
      <c r="AJ313" s="116"/>
      <c r="AK313" s="117"/>
    </row>
    <row r="314" spans="1:37" s="65" customFormat="1" ht="16.5" customHeight="1" thickBot="1">
      <c r="A314" s="63"/>
      <c r="B314" s="119" t="s">
        <v>0</v>
      </c>
      <c r="C314" s="132">
        <v>12.65</v>
      </c>
      <c r="D314" s="133">
        <v>17.83</v>
      </c>
      <c r="E314" s="133">
        <v>18.89</v>
      </c>
      <c r="F314" s="133">
        <v>19.23</v>
      </c>
      <c r="G314" s="133">
        <v>14.41</v>
      </c>
      <c r="H314" s="133">
        <v>18.88</v>
      </c>
      <c r="I314" s="133">
        <v>19.93</v>
      </c>
      <c r="J314" s="133">
        <v>20.32</v>
      </c>
      <c r="K314" s="133">
        <v>23.1</v>
      </c>
      <c r="L314" s="133">
        <v>26.99</v>
      </c>
      <c r="M314" s="133">
        <v>27.87</v>
      </c>
      <c r="N314" s="133">
        <v>28.91</v>
      </c>
      <c r="O314" s="133">
        <v>40.18</v>
      </c>
      <c r="P314" s="133">
        <v>70.27</v>
      </c>
      <c r="Q314" s="133">
        <v>10.98</v>
      </c>
      <c r="R314" s="133">
        <v>14.58</v>
      </c>
      <c r="S314" s="133">
        <v>15.69</v>
      </c>
      <c r="T314" s="133">
        <v>15.98</v>
      </c>
      <c r="U314" s="133">
        <v>18.9</v>
      </c>
      <c r="V314" s="133">
        <v>19.51</v>
      </c>
      <c r="W314" s="133">
        <v>19.16</v>
      </c>
      <c r="X314" s="133">
        <v>38.72</v>
      </c>
      <c r="Y314" s="133">
        <v>1.25</v>
      </c>
      <c r="Z314" s="133">
        <v>3.25</v>
      </c>
      <c r="AA314" s="133">
        <v>-0.35</v>
      </c>
      <c r="AB314" s="133">
        <v>28.95</v>
      </c>
      <c r="AC314" s="133">
        <v>34.27</v>
      </c>
      <c r="AD314" s="133">
        <v>34.75</v>
      </c>
      <c r="AE314" s="134">
        <v>34.38</v>
      </c>
      <c r="AF314" s="135">
        <v>30.45</v>
      </c>
      <c r="AG314" s="133">
        <v>31.23</v>
      </c>
      <c r="AH314" s="136">
        <v>49.9</v>
      </c>
      <c r="AI314" s="64"/>
      <c r="AJ314" s="64"/>
      <c r="AK314" s="95"/>
    </row>
    <row r="315" spans="1:36" ht="16.5" customHeight="1" thickBot="1">
      <c r="A315" s="22">
        <v>5</v>
      </c>
      <c r="B315" s="21" t="s">
        <v>36</v>
      </c>
      <c r="C315" s="16"/>
      <c r="D315" s="17"/>
      <c r="E315" s="17"/>
      <c r="F315" s="17">
        <v>0</v>
      </c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08"/>
      <c r="Z315" s="108"/>
      <c r="AA315" s="108"/>
      <c r="AB315" s="108"/>
      <c r="AC315" s="108"/>
      <c r="AD315" s="108"/>
      <c r="AE315" s="108"/>
      <c r="AF315" s="109"/>
      <c r="AG315" s="110"/>
      <c r="AH315" s="108"/>
      <c r="AI315" s="3"/>
      <c r="AJ315" s="4"/>
    </row>
    <row r="316" spans="1:36" ht="16.5" customHeight="1" thickBot="1">
      <c r="A316" s="22">
        <v>6</v>
      </c>
      <c r="B316" s="11" t="s">
        <v>35</v>
      </c>
      <c r="C316" s="18"/>
      <c r="D316" s="19"/>
      <c r="E316" s="19"/>
      <c r="F316" s="19">
        <v>0</v>
      </c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11"/>
      <c r="Z316" s="111"/>
      <c r="AA316" s="111"/>
      <c r="AB316" s="111"/>
      <c r="AC316" s="111"/>
      <c r="AD316" s="111"/>
      <c r="AE316" s="111"/>
      <c r="AF316" s="112"/>
      <c r="AG316" s="111"/>
      <c r="AH316" s="111"/>
      <c r="AI316" s="3"/>
      <c r="AJ316" s="4"/>
    </row>
    <row r="317" spans="1:37" s="1" customFormat="1" ht="16.5" customHeight="1" thickBot="1">
      <c r="A317" s="3"/>
      <c r="B317" s="12" t="s">
        <v>3</v>
      </c>
      <c r="C317" s="179">
        <f aca="true" t="shared" si="26" ref="C317:AH317">SUM(C314:C316)</f>
        <v>12.65</v>
      </c>
      <c r="D317" s="179">
        <f t="shared" si="26"/>
        <v>17.83</v>
      </c>
      <c r="E317" s="179">
        <f t="shared" si="26"/>
        <v>18.89</v>
      </c>
      <c r="F317" s="179">
        <f t="shared" si="26"/>
        <v>19.23</v>
      </c>
      <c r="G317" s="179">
        <f t="shared" si="26"/>
        <v>14.41</v>
      </c>
      <c r="H317" s="179">
        <f t="shared" si="26"/>
        <v>18.88</v>
      </c>
      <c r="I317" s="179">
        <f t="shared" si="26"/>
        <v>19.93</v>
      </c>
      <c r="J317" s="179">
        <f t="shared" si="26"/>
        <v>20.32</v>
      </c>
      <c r="K317" s="179">
        <f t="shared" si="26"/>
        <v>23.1</v>
      </c>
      <c r="L317" s="179">
        <f t="shared" si="26"/>
        <v>26.99</v>
      </c>
      <c r="M317" s="179">
        <f t="shared" si="26"/>
        <v>27.87</v>
      </c>
      <c r="N317" s="179">
        <f t="shared" si="26"/>
        <v>28.91</v>
      </c>
      <c r="O317" s="179">
        <f t="shared" si="26"/>
        <v>40.18</v>
      </c>
      <c r="P317" s="179">
        <f t="shared" si="26"/>
        <v>70.27</v>
      </c>
      <c r="Q317" s="179">
        <f t="shared" si="26"/>
        <v>10.98</v>
      </c>
      <c r="R317" s="179">
        <f t="shared" si="26"/>
        <v>14.58</v>
      </c>
      <c r="S317" s="179">
        <f t="shared" si="26"/>
        <v>15.69</v>
      </c>
      <c r="T317" s="179">
        <f t="shared" si="26"/>
        <v>15.98</v>
      </c>
      <c r="U317" s="179">
        <f t="shared" si="26"/>
        <v>18.9</v>
      </c>
      <c r="V317" s="179">
        <f t="shared" si="26"/>
        <v>19.51</v>
      </c>
      <c r="W317" s="179">
        <f t="shared" si="26"/>
        <v>19.16</v>
      </c>
      <c r="X317" s="179">
        <f t="shared" si="26"/>
        <v>38.72</v>
      </c>
      <c r="Y317" s="179">
        <f t="shared" si="26"/>
        <v>1.25</v>
      </c>
      <c r="Z317" s="179">
        <f t="shared" si="26"/>
        <v>3.25</v>
      </c>
      <c r="AA317" s="179">
        <f t="shared" si="26"/>
        <v>-0.35</v>
      </c>
      <c r="AB317" s="179">
        <f t="shared" si="26"/>
        <v>28.95</v>
      </c>
      <c r="AC317" s="180">
        <f t="shared" si="26"/>
        <v>34.27</v>
      </c>
      <c r="AD317" s="180">
        <f t="shared" si="26"/>
        <v>34.75</v>
      </c>
      <c r="AE317" s="180">
        <f t="shared" si="26"/>
        <v>34.38</v>
      </c>
      <c r="AF317" s="181">
        <f t="shared" si="26"/>
        <v>30.45</v>
      </c>
      <c r="AG317" s="180">
        <f t="shared" si="26"/>
        <v>31.23</v>
      </c>
      <c r="AH317" s="180">
        <f t="shared" si="26"/>
        <v>49.9</v>
      </c>
      <c r="AI317" s="3"/>
      <c r="AJ317" s="3"/>
      <c r="AK317" s="97"/>
    </row>
    <row r="318" spans="1:39" s="62" customFormat="1" ht="16.5" customHeight="1">
      <c r="A318" s="66"/>
      <c r="B318" s="68" t="s">
        <v>5</v>
      </c>
      <c r="C318" s="182">
        <f aca="true" t="shared" si="27" ref="C318:AH318">C9*C312</f>
        <v>0</v>
      </c>
      <c r="D318" s="182">
        <f t="shared" si="27"/>
        <v>0</v>
      </c>
      <c r="E318" s="182">
        <f t="shared" si="27"/>
        <v>0</v>
      </c>
      <c r="F318" s="182">
        <f t="shared" si="27"/>
        <v>0</v>
      </c>
      <c r="G318" s="182">
        <f t="shared" si="27"/>
        <v>0</v>
      </c>
      <c r="H318" s="182">
        <f t="shared" si="27"/>
        <v>0</v>
      </c>
      <c r="I318" s="182">
        <f t="shared" si="27"/>
        <v>0</v>
      </c>
      <c r="J318" s="182">
        <f t="shared" si="27"/>
        <v>0</v>
      </c>
      <c r="K318" s="182">
        <f t="shared" si="27"/>
        <v>0</v>
      </c>
      <c r="L318" s="182">
        <f t="shared" si="27"/>
        <v>0</v>
      </c>
      <c r="M318" s="182">
        <f t="shared" si="27"/>
        <v>0</v>
      </c>
      <c r="N318" s="182">
        <f t="shared" si="27"/>
        <v>0</v>
      </c>
      <c r="O318" s="182">
        <f t="shared" si="27"/>
        <v>0</v>
      </c>
      <c r="P318" s="182">
        <f t="shared" si="27"/>
        <v>0</v>
      </c>
      <c r="Q318" s="182">
        <f t="shared" si="27"/>
        <v>0</v>
      </c>
      <c r="R318" s="182">
        <f t="shared" si="27"/>
        <v>0</v>
      </c>
      <c r="S318" s="182">
        <f t="shared" si="27"/>
        <v>0</v>
      </c>
      <c r="T318" s="182">
        <f t="shared" si="27"/>
        <v>0</v>
      </c>
      <c r="U318" s="182">
        <f t="shared" si="27"/>
        <v>0</v>
      </c>
      <c r="V318" s="182">
        <f t="shared" si="27"/>
        <v>0</v>
      </c>
      <c r="W318" s="182">
        <f t="shared" si="27"/>
        <v>0</v>
      </c>
      <c r="X318" s="182">
        <f t="shared" si="27"/>
        <v>0</v>
      </c>
      <c r="Y318" s="182">
        <f t="shared" si="27"/>
        <v>0</v>
      </c>
      <c r="Z318" s="182">
        <f t="shared" si="27"/>
        <v>0</v>
      </c>
      <c r="AA318" s="182">
        <f t="shared" si="27"/>
        <v>0</v>
      </c>
      <c r="AB318" s="182">
        <f t="shared" si="27"/>
        <v>0</v>
      </c>
      <c r="AC318" s="182">
        <f t="shared" si="27"/>
        <v>0</v>
      </c>
      <c r="AD318" s="182">
        <f t="shared" si="27"/>
        <v>0</v>
      </c>
      <c r="AE318" s="182">
        <f t="shared" si="27"/>
        <v>0</v>
      </c>
      <c r="AF318" s="183">
        <f t="shared" si="27"/>
        <v>0</v>
      </c>
      <c r="AG318" s="182">
        <f t="shared" si="27"/>
        <v>0</v>
      </c>
      <c r="AH318" s="182">
        <f t="shared" si="27"/>
        <v>0</v>
      </c>
      <c r="AI318" s="209">
        <f>SUM(C318:AH318)</f>
        <v>0</v>
      </c>
      <c r="AJ318" s="137"/>
      <c r="AK318" s="142" t="s">
        <v>64</v>
      </c>
      <c r="AM318" s="187"/>
    </row>
    <row r="319" spans="1:39" s="62" customFormat="1" ht="15.75" customHeight="1" thickBot="1">
      <c r="A319" s="66"/>
      <c r="B319" s="68" t="s">
        <v>4</v>
      </c>
      <c r="C319" s="200">
        <f aca="true" t="shared" si="28" ref="C319:AH319">C312*C317</f>
        <v>0</v>
      </c>
      <c r="D319" s="200">
        <f t="shared" si="28"/>
        <v>0</v>
      </c>
      <c r="E319" s="200">
        <f t="shared" si="28"/>
        <v>0</v>
      </c>
      <c r="F319" s="200">
        <f t="shared" si="28"/>
        <v>0</v>
      </c>
      <c r="G319" s="200">
        <f t="shared" si="28"/>
        <v>0</v>
      </c>
      <c r="H319" s="200">
        <f t="shared" si="28"/>
        <v>0</v>
      </c>
      <c r="I319" s="200">
        <f t="shared" si="28"/>
        <v>0</v>
      </c>
      <c r="J319" s="200">
        <f t="shared" si="28"/>
        <v>0</v>
      </c>
      <c r="K319" s="200">
        <f t="shared" si="28"/>
        <v>0</v>
      </c>
      <c r="L319" s="200">
        <f t="shared" si="28"/>
        <v>0</v>
      </c>
      <c r="M319" s="200">
        <f t="shared" si="28"/>
        <v>0</v>
      </c>
      <c r="N319" s="200">
        <f t="shared" si="28"/>
        <v>0</v>
      </c>
      <c r="O319" s="200">
        <f t="shared" si="28"/>
        <v>0</v>
      </c>
      <c r="P319" s="200">
        <f t="shared" si="28"/>
        <v>0</v>
      </c>
      <c r="Q319" s="200">
        <f t="shared" si="28"/>
        <v>0</v>
      </c>
      <c r="R319" s="200">
        <f t="shared" si="28"/>
        <v>0</v>
      </c>
      <c r="S319" s="200">
        <f t="shared" si="28"/>
        <v>0</v>
      </c>
      <c r="T319" s="200">
        <f t="shared" si="28"/>
        <v>0</v>
      </c>
      <c r="U319" s="200">
        <f t="shared" si="28"/>
        <v>0</v>
      </c>
      <c r="V319" s="200">
        <f t="shared" si="28"/>
        <v>0</v>
      </c>
      <c r="W319" s="200">
        <f t="shared" si="28"/>
        <v>0</v>
      </c>
      <c r="X319" s="200">
        <f t="shared" si="28"/>
        <v>0</v>
      </c>
      <c r="Y319" s="181">
        <f t="shared" si="28"/>
        <v>0</v>
      </c>
      <c r="Z319" s="181">
        <f t="shared" si="28"/>
        <v>0</v>
      </c>
      <c r="AA319" s="181">
        <f t="shared" si="28"/>
        <v>0</v>
      </c>
      <c r="AB319" s="181">
        <f t="shared" si="28"/>
        <v>0</v>
      </c>
      <c r="AC319" s="181">
        <f t="shared" si="28"/>
        <v>0</v>
      </c>
      <c r="AD319" s="181">
        <f t="shared" si="28"/>
        <v>0</v>
      </c>
      <c r="AE319" s="181">
        <f t="shared" si="28"/>
        <v>0</v>
      </c>
      <c r="AF319" s="181">
        <f t="shared" si="28"/>
        <v>0</v>
      </c>
      <c r="AG319" s="181">
        <f t="shared" si="28"/>
        <v>0</v>
      </c>
      <c r="AH319" s="201">
        <f t="shared" si="28"/>
        <v>0</v>
      </c>
      <c r="AI319" s="177">
        <f>SUM(C319:AH319)</f>
        <v>0</v>
      </c>
      <c r="AJ319" s="69"/>
      <c r="AK319" s="143" t="s">
        <v>63</v>
      </c>
      <c r="AM319" s="187"/>
    </row>
    <row r="320" spans="1:37" s="62" customFormat="1" ht="16.5" customHeight="1" thickBot="1">
      <c r="A320" s="66"/>
      <c r="B320" s="67" t="s">
        <v>7</v>
      </c>
      <c r="C320" s="184">
        <f aca="true" t="shared" si="29" ref="C320:AH320">C318-C319</f>
        <v>0</v>
      </c>
      <c r="D320" s="184">
        <f t="shared" si="29"/>
        <v>0</v>
      </c>
      <c r="E320" s="184">
        <f t="shared" si="29"/>
        <v>0</v>
      </c>
      <c r="F320" s="184">
        <f t="shared" si="29"/>
        <v>0</v>
      </c>
      <c r="G320" s="184">
        <f t="shared" si="29"/>
        <v>0</v>
      </c>
      <c r="H320" s="184">
        <f t="shared" si="29"/>
        <v>0</v>
      </c>
      <c r="I320" s="184">
        <f t="shared" si="29"/>
        <v>0</v>
      </c>
      <c r="J320" s="184">
        <f t="shared" si="29"/>
        <v>0</v>
      </c>
      <c r="K320" s="184">
        <f t="shared" si="29"/>
        <v>0</v>
      </c>
      <c r="L320" s="184">
        <f t="shared" si="29"/>
        <v>0</v>
      </c>
      <c r="M320" s="184">
        <f t="shared" si="29"/>
        <v>0</v>
      </c>
      <c r="N320" s="184">
        <f t="shared" si="29"/>
        <v>0</v>
      </c>
      <c r="O320" s="184">
        <f t="shared" si="29"/>
        <v>0</v>
      </c>
      <c r="P320" s="184">
        <f t="shared" si="29"/>
        <v>0</v>
      </c>
      <c r="Q320" s="184">
        <f t="shared" si="29"/>
        <v>0</v>
      </c>
      <c r="R320" s="184">
        <f t="shared" si="29"/>
        <v>0</v>
      </c>
      <c r="S320" s="184">
        <f t="shared" si="29"/>
        <v>0</v>
      </c>
      <c r="T320" s="184">
        <f t="shared" si="29"/>
        <v>0</v>
      </c>
      <c r="U320" s="184">
        <f t="shared" si="29"/>
        <v>0</v>
      </c>
      <c r="V320" s="184">
        <f t="shared" si="29"/>
        <v>0</v>
      </c>
      <c r="W320" s="184">
        <f t="shared" si="29"/>
        <v>0</v>
      </c>
      <c r="X320" s="185">
        <f t="shared" si="29"/>
        <v>0</v>
      </c>
      <c r="Y320" s="185">
        <f t="shared" si="29"/>
        <v>0</v>
      </c>
      <c r="Z320" s="185">
        <f t="shared" si="29"/>
        <v>0</v>
      </c>
      <c r="AA320" s="185">
        <f>AA318+AA319</f>
        <v>0</v>
      </c>
      <c r="AB320" s="185">
        <f>AB318-AB319</f>
        <v>0</v>
      </c>
      <c r="AC320" s="185">
        <f t="shared" si="29"/>
        <v>0</v>
      </c>
      <c r="AD320" s="185">
        <f t="shared" si="29"/>
        <v>0</v>
      </c>
      <c r="AE320" s="185">
        <f t="shared" si="29"/>
        <v>0</v>
      </c>
      <c r="AF320" s="186">
        <f t="shared" si="29"/>
        <v>0</v>
      </c>
      <c r="AG320" s="185">
        <f t="shared" si="29"/>
        <v>0</v>
      </c>
      <c r="AH320" s="186">
        <f t="shared" si="29"/>
        <v>0</v>
      </c>
      <c r="AI320" s="178">
        <f>SUM(C320:AH320)</f>
        <v>0</v>
      </c>
      <c r="AJ320" s="144"/>
      <c r="AK320" s="98"/>
    </row>
    <row r="321" spans="1:36" ht="15">
      <c r="A321" s="4"/>
      <c r="B321" s="4"/>
      <c r="C321" s="113"/>
      <c r="D321" s="113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  <c r="S321" s="113"/>
      <c r="T321" s="113"/>
      <c r="U321" s="113"/>
      <c r="V321" s="113"/>
      <c r="W321" s="113"/>
      <c r="X321" s="113"/>
      <c r="Y321" s="113"/>
      <c r="Z321" s="113"/>
      <c r="AA321" s="113"/>
      <c r="AB321" s="113"/>
      <c r="AC321" s="113"/>
      <c r="AD321" s="113"/>
      <c r="AE321" s="113"/>
      <c r="AF321" s="113"/>
      <c r="AG321" s="113"/>
      <c r="AH321" s="113"/>
      <c r="AI321" s="145" t="s">
        <v>12</v>
      </c>
      <c r="AJ321" s="146"/>
    </row>
    <row r="322" spans="1:36" ht="15.75" thickBot="1">
      <c r="A322" s="4"/>
      <c r="B322" s="125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50"/>
      <c r="AF322" s="51"/>
      <c r="AI322" s="147" t="s">
        <v>65</v>
      </c>
      <c r="AJ322" s="148"/>
    </row>
    <row r="323" spans="1:32" ht="12.75">
      <c r="A323" s="4"/>
      <c r="B323" s="125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50"/>
      <c r="AF323" s="51"/>
    </row>
    <row r="324" spans="1:32" ht="12.75">
      <c r="A324" s="4"/>
      <c r="B324" s="125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50"/>
      <c r="AF324" s="51"/>
    </row>
    <row r="325" spans="1:32" ht="12.75">
      <c r="A325" s="4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50"/>
      <c r="AF325" s="51"/>
    </row>
    <row r="326" spans="1:35" ht="26.25">
      <c r="A326" s="14"/>
      <c r="B326" s="53" t="s">
        <v>73</v>
      </c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202"/>
      <c r="AD326" s="202"/>
      <c r="AE326" s="202"/>
      <c r="AF326" s="202"/>
      <c r="AG326" s="202"/>
      <c r="AH326" s="202"/>
      <c r="AI326" s="203"/>
    </row>
    <row r="327" spans="1:35" ht="15.75">
      <c r="A327" s="33"/>
      <c r="B327" s="37" t="s">
        <v>89</v>
      </c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4"/>
      <c r="AD327" s="34"/>
      <c r="AE327" s="34"/>
      <c r="AF327" s="34"/>
      <c r="AG327" s="34"/>
      <c r="AH327" s="34"/>
      <c r="AI327" s="39"/>
    </row>
    <row r="328" spans="1:35" ht="15">
      <c r="A328" s="33"/>
      <c r="B328" s="38"/>
      <c r="C328" s="55" t="s">
        <v>32</v>
      </c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9"/>
    </row>
    <row r="329" spans="1:35" ht="15">
      <c r="A329" s="33"/>
      <c r="B329" s="38"/>
      <c r="C329" s="55" t="s">
        <v>75</v>
      </c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9"/>
    </row>
    <row r="330" spans="1:35" ht="15">
      <c r="A330" s="33"/>
      <c r="B330" s="38"/>
      <c r="C330" s="55" t="s">
        <v>76</v>
      </c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9"/>
    </row>
    <row r="331" spans="1:35" ht="15">
      <c r="A331" s="33"/>
      <c r="B331" s="38"/>
      <c r="C331" s="55" t="s">
        <v>77</v>
      </c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9"/>
    </row>
    <row r="332" spans="1:35" ht="15">
      <c r="A332" s="33"/>
      <c r="B332" s="38"/>
      <c r="C332" s="55" t="s">
        <v>78</v>
      </c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9"/>
    </row>
    <row r="333" spans="1:35" ht="15">
      <c r="A333" s="33"/>
      <c r="B333" s="38"/>
      <c r="C333" s="55" t="s">
        <v>79</v>
      </c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9"/>
    </row>
    <row r="334" spans="1:35" ht="15">
      <c r="A334" s="33"/>
      <c r="B334" s="38"/>
      <c r="C334" s="55" t="s">
        <v>33</v>
      </c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9"/>
    </row>
    <row r="335" spans="1:35" ht="15.75">
      <c r="A335" s="33"/>
      <c r="B335" s="204" t="s">
        <v>74</v>
      </c>
      <c r="C335" s="56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F335" s="40"/>
      <c r="AG335" s="40"/>
      <c r="AH335" s="40"/>
      <c r="AI335" s="41"/>
    </row>
    <row r="338" spans="1:28" ht="26.25">
      <c r="A338" s="33"/>
      <c r="B338" s="54" t="s">
        <v>29</v>
      </c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3"/>
    </row>
    <row r="339" spans="1:28" ht="18">
      <c r="A339" s="33"/>
      <c r="B339" s="52"/>
      <c r="C339" s="57" t="s">
        <v>80</v>
      </c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6"/>
    </row>
    <row r="340" spans="1:28" ht="15">
      <c r="A340" s="33"/>
      <c r="B340" s="44"/>
      <c r="C340" s="57" t="s">
        <v>30</v>
      </c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6"/>
    </row>
    <row r="341" spans="1:28" ht="15">
      <c r="A341" s="33"/>
      <c r="B341" s="44"/>
      <c r="C341" s="57" t="s">
        <v>46</v>
      </c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6"/>
    </row>
    <row r="342" spans="1:28" ht="15">
      <c r="A342" s="33"/>
      <c r="B342" s="44"/>
      <c r="C342" s="57" t="s">
        <v>31</v>
      </c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6"/>
    </row>
    <row r="343" spans="1:28" ht="12.75">
      <c r="A343" s="33"/>
      <c r="B343" s="44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6"/>
    </row>
    <row r="344" spans="1:28" ht="12.75">
      <c r="A344" s="33"/>
      <c r="B344" s="47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9"/>
    </row>
    <row r="347" spans="11:31" ht="67.5">
      <c r="K347" s="4"/>
      <c r="L347" s="4"/>
      <c r="M347" s="71"/>
      <c r="N347" s="71"/>
      <c r="O347" s="86"/>
      <c r="P347" s="71"/>
      <c r="Q347" s="71"/>
      <c r="R347" s="71"/>
      <c r="S347" s="71"/>
      <c r="T347" s="71"/>
      <c r="U347" s="71"/>
      <c r="V347" s="71"/>
      <c r="W347" s="71"/>
      <c r="X347" s="71"/>
      <c r="Y347" s="71"/>
      <c r="Z347" s="4"/>
      <c r="AA347" s="4"/>
      <c r="AB347" s="4"/>
      <c r="AC347" s="4"/>
      <c r="AD347" s="4"/>
      <c r="AE347" s="4"/>
    </row>
    <row r="348" spans="11:31" ht="18">
      <c r="K348" s="4"/>
      <c r="L348" s="4"/>
      <c r="M348" s="71"/>
      <c r="N348" s="71"/>
      <c r="O348" s="71"/>
      <c r="P348" s="71"/>
      <c r="Q348" s="168"/>
      <c r="R348" s="71"/>
      <c r="S348" s="71"/>
      <c r="T348" s="71"/>
      <c r="U348" s="71"/>
      <c r="V348" s="71"/>
      <c r="W348" s="71"/>
      <c r="X348" s="71"/>
      <c r="Y348" s="71"/>
      <c r="Z348" s="4"/>
      <c r="AA348" s="4"/>
      <c r="AB348" s="4"/>
      <c r="AC348" s="4"/>
      <c r="AD348" s="4"/>
      <c r="AE348" s="4"/>
    </row>
    <row r="349" spans="11:31" ht="30">
      <c r="K349" s="4"/>
      <c r="L349" s="4"/>
      <c r="M349" s="71"/>
      <c r="N349" s="71"/>
      <c r="O349" s="71"/>
      <c r="P349" s="71"/>
      <c r="Q349" s="71"/>
      <c r="R349" s="72"/>
      <c r="S349" s="85"/>
      <c r="T349" s="85"/>
      <c r="U349" s="71"/>
      <c r="V349" s="71"/>
      <c r="W349" s="71"/>
      <c r="X349" s="71"/>
      <c r="Y349" s="71"/>
      <c r="Z349" s="4"/>
      <c r="AA349" s="4"/>
      <c r="AB349" s="4"/>
      <c r="AC349" s="4"/>
      <c r="AD349" s="4"/>
      <c r="AE349" s="4"/>
    </row>
    <row r="350" spans="11:31" ht="12.75"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</row>
    <row r="351" spans="11:31" ht="12.75"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</row>
    <row r="352" spans="11:31" ht="12.75"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</row>
    <row r="353" spans="11:31" ht="12.75"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</row>
    <row r="354" spans="11:31" ht="12.75"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</row>
    <row r="355" spans="11:31" ht="12.75"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</row>
  </sheetData>
  <sheetProtection formatCells="0" formatColumns="0" formatRows="0" insertRows="0"/>
  <protectedRanges>
    <protectedRange sqref="C5 C3" name="Range1_2"/>
    <protectedRange sqref="C315:AH316 C307:AH311 C306:AG306" name="Range1_2_1"/>
    <protectedRange sqref="C305:AF305 W253:AB253 C304:Q304 S304:AB304 W252:X252 Z252 AD304:AF304 AD252:AD253 AF252:AF253 AG11:AH215 AH252:AH253 AE11:AE251 AG216:AG251 AH304:AH305 AG254:AH258 AE254:AE303 AG259:AG303" name="Range1_2_2"/>
    <protectedRange sqref="W11:AC211 AC212:AC213 W212:AA226 W227:X251 Z227:Z251 AA227:AA252 Y227:Y252 W254:AC254 AC255:AC256 W255:AA303" name="Range1_1_1"/>
    <protectedRange sqref="C9:AH9" name="Range1_2_4"/>
    <protectedRange sqref="C314 AB314" name="Range1_2_1_1"/>
    <protectedRange sqref="C213:V221 AB212:AB221 AC214:AC221 AD11:AD221 AE213:AE221 AF11:AF221 AG215:AG221 AH216:AH221 D11:V212 B11:C221 AB227:AB252 AC227:AC253 AD227:AD251 AE227:AE253 AF227:AF251 AG227:AH253 B222:V253 AB222:AH226 R304 AC304 AG304:AG305 AH304:AH306 B304:B311 C256:V294 AB255:AB294 AC257:AC294 AD254:AD294 AE256:AE294 AF254:AF294 AG258:AG294 AH259:AH294 D254:V255 B254:C294 AB295:AH303 B295:V303" name="Range1"/>
  </protectedRanges>
  <printOptions gridLines="1"/>
  <pageMargins left="0.36" right="0.2" top="0.41" bottom="0.28" header="0.3" footer="0.26"/>
  <pageSetup fitToHeight="1" fitToWidth="1" horizontalDpi="300" verticalDpi="300" orientation="landscape" paperSize="5" scale="59" r:id="rId1"/>
  <ignoredErrors>
    <ignoredError sqref="U31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80" zoomScaleNormal="80" zoomScalePageLayoutView="0" workbookViewId="0" topLeftCell="A1">
      <selection activeCell="N58" sqref="N58"/>
    </sheetView>
  </sheetViews>
  <sheetFormatPr defaultColWidth="9.140625" defaultRowHeight="12.75"/>
  <sheetData/>
  <sheetProtection/>
  <printOptions horizontalCentered="1"/>
  <pageMargins left="0.25" right="0.25" top="0.39" bottom="0.32" header="0.17" footer="0.19"/>
  <pageSetup fitToHeight="1" fitToWidth="1" horizontalDpi="600" verticalDpi="600" orientation="landscape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Mickman Brothers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 Riddel</dc:creator>
  <cp:keywords/>
  <dc:description/>
  <cp:lastModifiedBy>Brad C. Berthiaume</cp:lastModifiedBy>
  <cp:lastPrinted>2016-05-06T19:39:07Z</cp:lastPrinted>
  <dcterms:created xsi:type="dcterms:W3CDTF">2000-08-03T01:15:10Z</dcterms:created>
  <dcterms:modified xsi:type="dcterms:W3CDTF">2018-07-06T19:53:29Z</dcterms:modified>
  <cp:category/>
  <cp:version/>
  <cp:contentType/>
  <cp:contentStatus/>
</cp:coreProperties>
</file>