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tabRatio="678" activeTab="1"/>
  </bookViews>
  <sheets>
    <sheet name="Instructions" sheetId="1" r:id="rId1"/>
    <sheet name="2016 Fundraising SS" sheetId="2" r:id="rId2"/>
    <sheet name="Group Progress Bar Chart" sheetId="3" r:id="rId3"/>
    <sheet name="Sales Pie Chart" sheetId="4" r:id="rId4"/>
    <sheet name="Member Sales Bar Chart" sheetId="5" r:id="rId5"/>
  </sheets>
  <definedNames>
    <definedName name="_xlnm.Print_Area" localSheetId="1">'2016 Fundraising SS'!$A$2:$AG$135</definedName>
  </definedNames>
  <calcPr fullCalcOnLoad="1"/>
</workbook>
</file>

<file path=xl/sharedStrings.xml><?xml version="1.0" encoding="utf-8"?>
<sst xmlns="http://schemas.openxmlformats.org/spreadsheetml/2006/main" count="99" uniqueCount="97">
  <si>
    <t>Your Product Cost</t>
  </si>
  <si>
    <t xml:space="preserve">Total </t>
  </si>
  <si>
    <t>Member</t>
  </si>
  <si>
    <t>Total Costs per Product</t>
  </si>
  <si>
    <t>Group Total Costs</t>
  </si>
  <si>
    <t>Group Total Sales</t>
  </si>
  <si>
    <t>Greens</t>
  </si>
  <si>
    <t>Group Profits</t>
  </si>
  <si>
    <t>Holiday Gift Products</t>
  </si>
  <si>
    <t>Products</t>
  </si>
  <si>
    <t>Total Products Sold</t>
  </si>
  <si>
    <t xml:space="preserve">Profit $$ Goal: </t>
  </si>
  <si>
    <t>TOTAL FUNDRAISING</t>
  </si>
  <si>
    <t># of Members:</t>
  </si>
  <si>
    <t>Enter values that correspond to your group's fundraiser in pink cells</t>
  </si>
  <si>
    <t xml:space="preserve">           - Selling Prices</t>
  </si>
  <si>
    <t xml:space="preserve">           - Shipping Costs</t>
  </si>
  <si>
    <t xml:space="preserve">           - Fundraiser $$ Profit Goal</t>
  </si>
  <si>
    <t xml:space="preserve">           - # of Members Selling</t>
  </si>
  <si>
    <t xml:space="preserve">           - Greenzit Costs (if applicable)</t>
  </si>
  <si>
    <t>As members report sales, enter the # of items sold in the appropriate cells.</t>
  </si>
  <si>
    <t>Moniter the progress of your fundraiser using the Charts provided</t>
  </si>
  <si>
    <t>Your Selling Price</t>
  </si>
  <si>
    <t>Profit</t>
  </si>
  <si>
    <t>(see instructions below)</t>
  </si>
  <si>
    <t>Unit Sales Goal per member</t>
  </si>
  <si>
    <t>Unit Sales
per</t>
  </si>
  <si>
    <t>$$ Sales
per</t>
  </si>
  <si>
    <t>earned                  per</t>
  </si>
  <si>
    <t>BENEFITS OF USING THE FUNDRAISING TALLY SHEET:</t>
  </si>
  <si>
    <t>2.  This tool makes it easy to view your group's Total Product Sales, Costs and Profits!</t>
  </si>
  <si>
    <t xml:space="preserve">4.  This spreadsheet contains the information you will need to complete your Guesstimate, Final order, and your HGP Organizational Order Form. </t>
  </si>
  <si>
    <t>1. Enter each of your members' names</t>
  </si>
  <si>
    <t>7. You're ready to go! Record your members' sales to track the progress of your fundraiser!</t>
  </si>
  <si>
    <r>
      <t xml:space="preserve">Total Units Sales Goal 
</t>
    </r>
    <r>
      <rPr>
        <i/>
        <sz val="9"/>
        <rFont val="Arial"/>
        <family val="2"/>
      </rPr>
      <t>(assumes $5 profit per unit sold)</t>
    </r>
  </si>
  <si>
    <t>Insert Greenzit cost (if applicable)</t>
  </si>
  <si>
    <r>
      <t xml:space="preserve">Shipping Cost </t>
    </r>
    <r>
      <rPr>
        <sz val="8"/>
        <rFont val="Arial"/>
        <family val="2"/>
      </rPr>
      <t>(if applicable)</t>
    </r>
  </si>
  <si>
    <t>Holiday Gift Classic Wreath</t>
  </si>
  <si>
    <t>Holiday Gift Victorian Wreath</t>
  </si>
  <si>
    <t>Holiday Gift Wintergreen Wreath</t>
  </si>
  <si>
    <t>Items Sold</t>
  </si>
  <si>
    <t>We are more than happy to answer any questions!  Please call (800) 446-4229 with any questions.</t>
  </si>
  <si>
    <t xml:space="preserve">
Fundraising 
Results</t>
  </si>
  <si>
    <t xml:space="preserve">
(Next 
Column)</t>
  </si>
  <si>
    <t>Case Quanities To Order</t>
  </si>
  <si>
    <t>Members' Names</t>
  </si>
  <si>
    <t>3.  Track Progress towards your Fundraising Goals with the Bar Charts included in this tool (see tabs below).  These are a great motivational tools for your members.</t>
  </si>
  <si>
    <t>25" Classic Wreath</t>
  </si>
  <si>
    <t>25" Victorian Wreath</t>
  </si>
  <si>
    <t>28" Classic Wreath</t>
  </si>
  <si>
    <t>28" Victorian Wreath</t>
  </si>
  <si>
    <t>36" Classic Wreath</t>
  </si>
  <si>
    <t>36" Victorian Vreath</t>
  </si>
  <si>
    <t>48" Classic Wreath</t>
  </si>
  <si>
    <t>60" Classic Wreath</t>
  </si>
  <si>
    <t>Classic                          Spray</t>
  </si>
  <si>
    <t>Victorian Spray</t>
  </si>
  <si>
    <t>Cranberry Splash Spray</t>
  </si>
  <si>
    <t>25' Garlands</t>
  </si>
  <si>
    <t>50'  Garlands</t>
  </si>
  <si>
    <t>EZ Hanger</t>
  </si>
  <si>
    <t>LED Light Sets</t>
  </si>
  <si>
    <t>Decorator Bags</t>
  </si>
  <si>
    <t>Ttl Costs</t>
  </si>
  <si>
    <t>Ttl Sales</t>
  </si>
  <si>
    <t>PROFIT</t>
  </si>
  <si>
    <t>Holiday Gift Cranberry Splash Wreath</t>
  </si>
  <si>
    <t>25" Cranberry Splash Wreath</t>
  </si>
  <si>
    <t>28" Cranberry Splash Wreath</t>
  </si>
  <si>
    <t>36" Cranberry Splash Wreath</t>
  </si>
  <si>
    <t>Holiday Gift      Holly Berry Tree</t>
  </si>
  <si>
    <t>Fundraiser Summary</t>
  </si>
  <si>
    <t>North Star Table Top Tree</t>
  </si>
  <si>
    <t>Candlelit Center - piece</t>
  </si>
  <si>
    <t>Holiday Gift Candlelit Center-   piece</t>
  </si>
  <si>
    <t>Holiday Gift North Star Table Top Tree</t>
  </si>
  <si>
    <r>
      <t>HOW TO USE YOUR FUNDRAISING TALLY SHEET:</t>
    </r>
    <r>
      <rPr>
        <b/>
        <sz val="20"/>
        <rFont val="Arial"/>
        <family val="2"/>
      </rPr>
      <t xml:space="preserve">  </t>
    </r>
  </si>
  <si>
    <t>NOTE #2: If using this sheet as a basis for filling out your FINAL ORDER FORM, use Line #37 which has the case quantities needed for ordering. All items Traditional Program Products need to be ordered in Case quantities.</t>
  </si>
  <si>
    <t>2. Enter your Profit $$ Sales Goal (Cell 2C)</t>
  </si>
  <si>
    <t>3. Enter the # of members selling (Cell 3C)</t>
  </si>
  <si>
    <t>4. Enter your Selling Prices (Line 9)</t>
  </si>
  <si>
    <t>5. Enter the Shipping Costs for your zone (if applicable) (Line 39)</t>
  </si>
  <si>
    <t>6. Enter your Greenzit costs (if applicable) - (Line 40)</t>
  </si>
  <si>
    <t>1.  This is an excellent tool for managing and tracking your Group's progress towards its 2016 Fundraising Goal!</t>
  </si>
  <si>
    <t>Instructions for using the 2016 Fundraising Tally Spreadsheet</t>
  </si>
  <si>
    <t>Clear the white area with the order numbers &amp; the members names in the 2016 Fundraising Spreadsheet (see tabs below)</t>
  </si>
  <si>
    <t>NOTE: As you know, all Traditional Program Products need to be ordered in case quantities, the values in Row #37.</t>
  </si>
  <si>
    <t xml:space="preserve">          In some cases, this quantity will be more than your members have 'pre-sold'. Over all the decades thousands of groups have been using our</t>
  </si>
  <si>
    <t xml:space="preserve">          Tradtitional Program, few have had any problem selling these additional items. This is due to the likelyhood that your customers will request</t>
  </si>
  <si>
    <t xml:space="preserve">          to purchase more items than they have pre-ordered. In most cases, our customers wish they had ordered more cases than they origonally requested.</t>
  </si>
  <si>
    <t xml:space="preserve">          If you still have a few items left over, brainstorm with your membes to request a 'sale event' at church, school or local business that can use them as gifts.</t>
  </si>
  <si>
    <t>2017 Fundraising Tally Spreadsheet</t>
  </si>
  <si>
    <t>My Group's 2017 Fundraising Goals:</t>
  </si>
  <si>
    <t xml:space="preserve">Average </t>
  </si>
  <si>
    <t>Sale per Member</t>
  </si>
  <si>
    <t>Total Units sold</t>
  </si>
  <si>
    <t>NOTE: Please input values in pink cells with values that correspond to your organizations costs &amp; Prices. Do not delete any rows or columns, this will render your formulas inneffective.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</si>
</sst>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2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7.75"/>
      <name val="Arial"/>
      <family val="2"/>
    </font>
    <font>
      <b/>
      <sz val="7.75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54"/>
      <color indexed="10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2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i/>
      <sz val="25"/>
      <color indexed="8"/>
      <name val="Calibri"/>
      <family val="0"/>
    </font>
    <font>
      <sz val="13.8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44" fontId="2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44" fontId="0" fillId="0" borderId="0" xfId="44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/>
    </xf>
    <xf numFmtId="44" fontId="5" fillId="35" borderId="13" xfId="44" applyFont="1" applyFill="1" applyBorder="1" applyAlignment="1">
      <alignment/>
    </xf>
    <xf numFmtId="44" fontId="5" fillId="35" borderId="14" xfId="44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37" fontId="0" fillId="34" borderId="15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0" fillId="35" borderId="16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7" fontId="0" fillId="34" borderId="14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1" fillId="0" borderId="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6" fillId="37" borderId="18" xfId="0" applyFont="1" applyFill="1" applyBorder="1" applyAlignment="1">
      <alignment horizontal="centerContinuous"/>
    </xf>
    <xf numFmtId="0" fontId="2" fillId="37" borderId="18" xfId="0" applyFont="1" applyFill="1" applyBorder="1" applyAlignment="1">
      <alignment horizontal="centerContinuous"/>
    </xf>
    <xf numFmtId="0" fontId="2" fillId="37" borderId="19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44" fontId="0" fillId="35" borderId="0" xfId="44" applyFill="1" applyBorder="1" applyAlignment="1">
      <alignment/>
    </xf>
    <xf numFmtId="44" fontId="0" fillId="35" borderId="20" xfId="44" applyFill="1" applyBorder="1" applyAlignment="1">
      <alignment/>
    </xf>
    <xf numFmtId="0" fontId="7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44" fontId="2" fillId="0" borderId="0" xfId="44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8" fillId="36" borderId="21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44" fontId="0" fillId="34" borderId="27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34" borderId="28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44" fontId="15" fillId="36" borderId="29" xfId="44" applyFont="1" applyFill="1" applyBorder="1" applyAlignment="1">
      <alignment horizontal="centerContinuous"/>
    </xf>
    <xf numFmtId="0" fontId="4" fillId="35" borderId="3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0" applyFont="1" applyFill="1" applyBorder="1" applyAlignment="1">
      <alignment horizontal="centerContinuous"/>
    </xf>
    <xf numFmtId="0" fontId="9" fillId="0" borderId="31" xfId="0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" vertical="justify"/>
    </xf>
    <xf numFmtId="0" fontId="4" fillId="35" borderId="17" xfId="0" applyFont="1" applyFill="1" applyBorder="1" applyAlignment="1">
      <alignment horizontal="center" wrapText="1"/>
    </xf>
    <xf numFmtId="0" fontId="9" fillId="35" borderId="3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30" xfId="0" applyFont="1" applyFill="1" applyBorder="1" applyAlignment="1">
      <alignment horizontal="centerContinuous"/>
    </xf>
    <xf numFmtId="0" fontId="9" fillId="0" borderId="30" xfId="0" applyFont="1" applyFill="1" applyBorder="1" applyAlignment="1">
      <alignment horizontal="center" wrapText="1"/>
    </xf>
    <xf numFmtId="1" fontId="9" fillId="0" borderId="32" xfId="0" applyNumberFormat="1" applyFont="1" applyFill="1" applyBorder="1" applyAlignment="1">
      <alignment horizontal="centerContinuous"/>
    </xf>
    <xf numFmtId="0" fontId="2" fillId="38" borderId="18" xfId="0" applyFont="1" applyFill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8" fillId="0" borderId="0" xfId="0" applyFont="1" applyFill="1" applyBorder="1" applyAlignment="1">
      <alignment/>
    </xf>
    <xf numFmtId="7" fontId="3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7" fontId="0" fillId="34" borderId="33" xfId="0" applyNumberFormat="1" applyFont="1" applyFill="1" applyBorder="1" applyAlignment="1">
      <alignment horizontal="center"/>
    </xf>
    <xf numFmtId="7" fontId="14" fillId="34" borderId="34" xfId="0" applyNumberFormat="1" applyFont="1" applyFill="1" applyBorder="1" applyAlignment="1">
      <alignment horizontal="center" vertical="justify"/>
    </xf>
    <xf numFmtId="7" fontId="0" fillId="34" borderId="34" xfId="0" applyNumberFormat="1" applyFont="1" applyFill="1" applyBorder="1" applyAlignment="1">
      <alignment horizontal="center"/>
    </xf>
    <xf numFmtId="7" fontId="0" fillId="33" borderId="15" xfId="0" applyNumberFormat="1" applyFill="1" applyBorder="1" applyAlignment="1">
      <alignment/>
    </xf>
    <xf numFmtId="7" fontId="0" fillId="34" borderId="35" xfId="0" applyNumberFormat="1" applyFill="1" applyBorder="1" applyAlignment="1">
      <alignment/>
    </xf>
    <xf numFmtId="7" fontId="0" fillId="34" borderId="36" xfId="0" applyNumberFormat="1" applyFill="1" applyBorder="1" applyAlignment="1">
      <alignment/>
    </xf>
    <xf numFmtId="7" fontId="4" fillId="0" borderId="0" xfId="0" applyNumberFormat="1" applyFont="1" applyAlignment="1">
      <alignment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/>
    </xf>
    <xf numFmtId="7" fontId="14" fillId="0" borderId="0" xfId="0" applyNumberFormat="1" applyFont="1" applyAlignment="1">
      <alignment/>
    </xf>
    <xf numFmtId="0" fontId="14" fillId="0" borderId="32" xfId="0" applyFont="1" applyFill="1" applyBorder="1" applyAlignment="1">
      <alignment/>
    </xf>
    <xf numFmtId="37" fontId="0" fillId="33" borderId="14" xfId="44" applyNumberFormat="1" applyFont="1" applyFill="1" applyBorder="1" applyAlignment="1">
      <alignment horizontal="centerContinuous"/>
    </xf>
    <xf numFmtId="37" fontId="0" fillId="33" borderId="34" xfId="44" applyNumberFormat="1" applyFont="1" applyFill="1" applyBorder="1" applyAlignment="1">
      <alignment horizontal="centerContinuous"/>
    </xf>
    <xf numFmtId="37" fontId="0" fillId="33" borderId="0" xfId="44" applyNumberFormat="1" applyFont="1" applyFill="1" applyBorder="1" applyAlignment="1">
      <alignment horizontal="centerContinuous"/>
    </xf>
    <xf numFmtId="37" fontId="0" fillId="0" borderId="37" xfId="44" applyNumberFormat="1" applyFont="1" applyBorder="1" applyAlignment="1">
      <alignment/>
    </xf>
    <xf numFmtId="37" fontId="0" fillId="0" borderId="14" xfId="44" applyNumberFormat="1" applyFont="1" applyBorder="1" applyAlignment="1">
      <alignment/>
    </xf>
    <xf numFmtId="37" fontId="0" fillId="0" borderId="38" xfId="44" applyNumberFormat="1" applyFont="1" applyBorder="1" applyAlignment="1">
      <alignment/>
    </xf>
    <xf numFmtId="37" fontId="0" fillId="0" borderId="13" xfId="44" applyNumberFormat="1" applyFont="1" applyBorder="1" applyAlignment="1">
      <alignment/>
    </xf>
    <xf numFmtId="37" fontId="0" fillId="37" borderId="30" xfId="44" applyNumberFormat="1" applyFont="1" applyFill="1" applyBorder="1" applyAlignment="1">
      <alignment/>
    </xf>
    <xf numFmtId="44" fontId="5" fillId="39" borderId="14" xfId="44" applyFont="1" applyFill="1" applyBorder="1" applyAlignment="1">
      <alignment/>
    </xf>
    <xf numFmtId="44" fontId="5" fillId="39" borderId="35" xfId="44" applyFont="1" applyFill="1" applyBorder="1" applyAlignment="1">
      <alignment/>
    </xf>
    <xf numFmtId="44" fontId="5" fillId="39" borderId="37" xfId="44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9" borderId="37" xfId="0" applyFont="1" applyFill="1" applyBorder="1" applyAlignment="1">
      <alignment/>
    </xf>
    <xf numFmtId="44" fontId="0" fillId="0" borderId="0" xfId="44" applyFont="1" applyBorder="1" applyAlignment="1">
      <alignment/>
    </xf>
    <xf numFmtId="0" fontId="9" fillId="34" borderId="39" xfId="0" applyFont="1" applyFill="1" applyBorder="1" applyAlignment="1">
      <alignment horizontal="center" vertical="justify" wrapText="1"/>
    </xf>
    <xf numFmtId="44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7" fontId="0" fillId="34" borderId="0" xfId="0" applyNumberFormat="1" applyFill="1" applyBorder="1" applyAlignment="1">
      <alignment/>
    </xf>
    <xf numFmtId="0" fontId="2" fillId="37" borderId="40" xfId="0" applyFont="1" applyFill="1" applyBorder="1" applyAlignment="1">
      <alignment/>
    </xf>
    <xf numFmtId="0" fontId="4" fillId="36" borderId="41" xfId="0" applyFont="1" applyFill="1" applyBorder="1" applyAlignment="1">
      <alignment/>
    </xf>
    <xf numFmtId="37" fontId="0" fillId="40" borderId="14" xfId="44" applyNumberFormat="1" applyFont="1" applyFill="1" applyBorder="1" applyAlignment="1">
      <alignment/>
    </xf>
    <xf numFmtId="37" fontId="0" fillId="40" borderId="27" xfId="44" applyNumberFormat="1" applyFont="1" applyFill="1" applyBorder="1" applyAlignment="1">
      <alignment/>
    </xf>
    <xf numFmtId="0" fontId="0" fillId="35" borderId="17" xfId="0" applyFill="1" applyBorder="1" applyAlignment="1">
      <alignment horizontal="center" wrapText="1"/>
    </xf>
    <xf numFmtId="0" fontId="6" fillId="35" borderId="42" xfId="0" applyFont="1" applyFill="1" applyBorder="1" applyAlignment="1">
      <alignment horizontal="right"/>
    </xf>
    <xf numFmtId="0" fontId="5" fillId="35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38" borderId="43" xfId="0" applyFont="1" applyFill="1" applyBorder="1" applyAlignment="1">
      <alignment horizontal="centerContinuous"/>
    </xf>
    <xf numFmtId="0" fontId="11" fillId="41" borderId="17" xfId="0" applyFont="1" applyFill="1" applyBorder="1" applyAlignment="1">
      <alignment/>
    </xf>
    <xf numFmtId="0" fontId="9" fillId="41" borderId="44" xfId="0" applyFont="1" applyFill="1" applyBorder="1" applyAlignment="1">
      <alignment/>
    </xf>
    <xf numFmtId="0" fontId="9" fillId="41" borderId="45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" fontId="9" fillId="35" borderId="14" xfId="0" applyNumberFormat="1" applyFont="1" applyFill="1" applyBorder="1" applyAlignment="1">
      <alignment horizontal="centerContinuous"/>
    </xf>
    <xf numFmtId="44" fontId="4" fillId="36" borderId="46" xfId="46" applyFont="1" applyFill="1" applyBorder="1" applyAlignment="1" applyProtection="1">
      <alignment/>
      <protection locked="0"/>
    </xf>
    <xf numFmtId="44" fontId="4" fillId="36" borderId="47" xfId="46" applyFont="1" applyFill="1" applyBorder="1" applyAlignment="1" applyProtection="1">
      <alignment/>
      <protection locked="0"/>
    </xf>
    <xf numFmtId="44" fontId="4" fillId="36" borderId="25" xfId="46" applyFont="1" applyFill="1" applyBorder="1" applyAlignment="1" applyProtection="1">
      <alignment/>
      <protection locked="0"/>
    </xf>
    <xf numFmtId="44" fontId="4" fillId="36" borderId="48" xfId="46" applyFont="1" applyFill="1" applyBorder="1" applyAlignment="1" applyProtection="1">
      <alignment/>
      <protection locked="0"/>
    </xf>
    <xf numFmtId="44" fontId="4" fillId="36" borderId="0" xfId="46" applyFont="1" applyFill="1" applyBorder="1" applyAlignment="1" applyProtection="1">
      <alignment/>
      <protection locked="0"/>
    </xf>
    <xf numFmtId="0" fontId="15" fillId="36" borderId="49" xfId="0" applyFont="1" applyFill="1" applyBorder="1" applyAlignment="1">
      <alignment horizontal="centerContinuous"/>
    </xf>
    <xf numFmtId="0" fontId="14" fillId="38" borderId="13" xfId="56" applyFont="1" applyFill="1" applyBorder="1" applyAlignment="1">
      <alignment horizontal="center" vertical="justify"/>
      <protection/>
    </xf>
    <xf numFmtId="0" fontId="14" fillId="38" borderId="14" xfId="56" applyFont="1" applyFill="1" applyBorder="1" applyAlignment="1">
      <alignment horizontal="center" vertical="justify"/>
      <protection/>
    </xf>
    <xf numFmtId="0" fontId="14" fillId="37" borderId="14" xfId="56" applyFont="1" applyFill="1" applyBorder="1" applyAlignment="1">
      <alignment horizontal="center" wrapText="1"/>
      <protection/>
    </xf>
    <xf numFmtId="0" fontId="14" fillId="37" borderId="37" xfId="56" applyFont="1" applyFill="1" applyBorder="1" applyAlignment="1">
      <alignment horizontal="center" wrapText="1"/>
      <protection/>
    </xf>
    <xf numFmtId="44" fontId="12" fillId="36" borderId="19" xfId="46" applyFont="1" applyFill="1" applyBorder="1" applyAlignment="1">
      <alignment/>
    </xf>
    <xf numFmtId="44" fontId="12" fillId="36" borderId="32" xfId="46" applyFont="1" applyFill="1" applyBorder="1" applyAlignment="1">
      <alignment/>
    </xf>
    <xf numFmtId="44" fontId="15" fillId="38" borderId="50" xfId="44" applyFont="1" applyFill="1" applyBorder="1" applyAlignment="1">
      <alignment horizontal="centerContinuous"/>
    </xf>
    <xf numFmtId="44" fontId="15" fillId="38" borderId="31" xfId="46" applyFont="1" applyFill="1" applyBorder="1" applyAlignment="1">
      <alignment horizontal="centerContinuous"/>
    </xf>
    <xf numFmtId="0" fontId="46" fillId="38" borderId="12" xfId="56" applyFill="1" applyBorder="1" applyAlignment="1">
      <alignment horizontal="centerContinuous"/>
      <protection/>
    </xf>
    <xf numFmtId="44" fontId="6" fillId="38" borderId="30" xfId="46" applyFont="1" applyFill="1" applyBorder="1" applyAlignment="1">
      <alignment horizontal="centerContinuous"/>
    </xf>
    <xf numFmtId="0" fontId="46" fillId="38" borderId="32" xfId="56" applyFill="1" applyBorder="1" applyAlignment="1">
      <alignment horizontal="centerContinuous"/>
      <protection/>
    </xf>
    <xf numFmtId="0" fontId="7" fillId="37" borderId="18" xfId="0" applyFont="1" applyFill="1" applyBorder="1" applyAlignment="1">
      <alignment horizontal="centerContinuous"/>
    </xf>
    <xf numFmtId="0" fontId="14" fillId="38" borderId="51" xfId="56" applyFont="1" applyFill="1" applyBorder="1" applyAlignment="1">
      <alignment horizontal="center" vertical="justify"/>
      <protection/>
    </xf>
    <xf numFmtId="37" fontId="5" fillId="33" borderId="51" xfId="44" applyNumberFormat="1" applyFont="1" applyFill="1" applyBorder="1" applyAlignment="1">
      <alignment horizontal="centerContinuous"/>
    </xf>
    <xf numFmtId="1" fontId="9" fillId="34" borderId="12" xfId="0" applyNumberFormat="1" applyFont="1" applyFill="1" applyBorder="1" applyAlignment="1">
      <alignment/>
    </xf>
    <xf numFmtId="0" fontId="2" fillId="38" borderId="43" xfId="0" applyFont="1" applyFill="1" applyBorder="1" applyAlignment="1">
      <alignment horizontal="centerContinuous"/>
    </xf>
    <xf numFmtId="0" fontId="0" fillId="34" borderId="52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37" fontId="0" fillId="33" borderId="13" xfId="44" applyNumberFormat="1" applyFont="1" applyFill="1" applyBorder="1" applyAlignment="1">
      <alignment horizontal="centerContinuous"/>
    </xf>
    <xf numFmtId="0" fontId="6" fillId="37" borderId="53" xfId="0" applyFont="1" applyFill="1" applyBorder="1" applyAlignment="1">
      <alignment horizontal="centerContinuous"/>
    </xf>
    <xf numFmtId="0" fontId="2" fillId="38" borderId="54" xfId="0" applyFont="1" applyFill="1" applyBorder="1" applyAlignment="1">
      <alignment horizontal="centerContinuous"/>
    </xf>
    <xf numFmtId="37" fontId="0" fillId="0" borderId="14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38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14" xfId="46" applyNumberFormat="1" applyFont="1" applyBorder="1" applyAlignment="1">
      <alignment/>
    </xf>
    <xf numFmtId="37" fontId="0" fillId="0" borderId="38" xfId="46" applyNumberFormat="1" applyFont="1" applyBorder="1" applyAlignment="1">
      <alignment/>
    </xf>
    <xf numFmtId="37" fontId="0" fillId="0" borderId="27" xfId="46" applyNumberFormat="1" applyFont="1" applyBorder="1" applyAlignment="1">
      <alignment/>
    </xf>
    <xf numFmtId="37" fontId="0" fillId="0" borderId="13" xfId="46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7" fontId="0" fillId="0" borderId="13" xfId="44" applyNumberFormat="1" applyBorder="1" applyAlignment="1">
      <alignment/>
    </xf>
    <xf numFmtId="37" fontId="0" fillId="0" borderId="14" xfId="44" applyNumberFormat="1" applyBorder="1" applyAlignment="1">
      <alignment/>
    </xf>
    <xf numFmtId="37" fontId="0" fillId="0" borderId="14" xfId="44" applyNumberFormat="1" applyFont="1" applyBorder="1" applyAlignment="1">
      <alignment/>
    </xf>
    <xf numFmtId="44" fontId="2" fillId="35" borderId="13" xfId="46" applyFont="1" applyFill="1" applyBorder="1" applyAlignment="1">
      <alignment/>
    </xf>
    <xf numFmtId="44" fontId="2" fillId="35" borderId="14" xfId="46" applyFont="1" applyFill="1" applyBorder="1" applyAlignment="1">
      <alignment/>
    </xf>
    <xf numFmtId="44" fontId="2" fillId="0" borderId="14" xfId="46" applyFont="1" applyFill="1" applyBorder="1" applyAlignment="1">
      <alignment/>
    </xf>
    <xf numFmtId="44" fontId="2" fillId="35" borderId="37" xfId="46" applyFont="1" applyFill="1" applyBorder="1" applyAlignment="1">
      <alignment/>
    </xf>
    <xf numFmtId="44" fontId="2" fillId="35" borderId="47" xfId="46" applyFont="1" applyFill="1" applyBorder="1" applyAlignment="1">
      <alignment/>
    </xf>
    <xf numFmtId="44" fontId="2" fillId="35" borderId="25" xfId="46" applyFont="1" applyFill="1" applyBorder="1" applyAlignment="1">
      <alignment/>
    </xf>
    <xf numFmtId="44" fontId="2" fillId="34" borderId="55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44" fontId="5" fillId="36" borderId="30" xfId="44" applyFont="1" applyFill="1" applyBorder="1" applyAlignment="1">
      <alignment horizontal="centerContinuous"/>
    </xf>
    <xf numFmtId="44" fontId="5" fillId="38" borderId="56" xfId="44" applyFont="1" applyFill="1" applyBorder="1" applyAlignment="1">
      <alignment horizontal="centerContinuous"/>
    </xf>
    <xf numFmtId="44" fontId="22" fillId="36" borderId="13" xfId="0" applyNumberFormat="1" applyFont="1" applyFill="1" applyBorder="1" applyAlignment="1">
      <alignment/>
    </xf>
    <xf numFmtId="44" fontId="22" fillId="36" borderId="14" xfId="0" applyNumberFormat="1" applyFont="1" applyFill="1" applyBorder="1" applyAlignment="1">
      <alignment/>
    </xf>
    <xf numFmtId="44" fontId="22" fillId="36" borderId="37" xfId="0" applyNumberFormat="1" applyFont="1" applyFill="1" applyBorder="1" applyAlignment="1">
      <alignment/>
    </xf>
    <xf numFmtId="44" fontId="22" fillId="36" borderId="14" xfId="44" applyFont="1" applyFill="1" applyBorder="1" applyAlignment="1">
      <alignment/>
    </xf>
    <xf numFmtId="44" fontId="22" fillId="36" borderId="14" xfId="44" applyNumberFormat="1" applyFont="1" applyFill="1" applyBorder="1" applyAlignment="1">
      <alignment/>
    </xf>
    <xf numFmtId="44" fontId="22" fillId="36" borderId="37" xfId="44" applyFont="1" applyFill="1" applyBorder="1" applyAlignment="1">
      <alignment/>
    </xf>
    <xf numFmtId="44" fontId="22" fillId="34" borderId="57" xfId="44" applyFont="1" applyFill="1" applyBorder="1" applyAlignment="1">
      <alignment/>
    </xf>
    <xf numFmtId="44" fontId="22" fillId="34" borderId="58" xfId="44" applyFont="1" applyFill="1" applyBorder="1" applyAlignment="1">
      <alignment/>
    </xf>
    <xf numFmtId="44" fontId="22" fillId="34" borderId="59" xfId="44" applyFont="1" applyFill="1" applyBorder="1" applyAlignment="1">
      <alignment/>
    </xf>
    <xf numFmtId="44" fontId="14" fillId="0" borderId="0" xfId="0" applyNumberFormat="1" applyFont="1" applyAlignment="1">
      <alignment/>
    </xf>
    <xf numFmtId="0" fontId="63" fillId="0" borderId="0" xfId="0" applyFont="1" applyFill="1" applyBorder="1" applyAlignment="1">
      <alignment/>
    </xf>
    <xf numFmtId="42" fontId="9" fillId="34" borderId="6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164" fontId="9" fillId="35" borderId="47" xfId="0" applyNumberFormat="1" applyFont="1" applyFill="1" applyBorder="1" applyAlignment="1">
      <alignment horizontal="centerContinuous"/>
    </xf>
    <xf numFmtId="0" fontId="9" fillId="34" borderId="23" xfId="0" applyFont="1" applyFill="1" applyBorder="1" applyAlignment="1">
      <alignment/>
    </xf>
    <xf numFmtId="0" fontId="8" fillId="0" borderId="61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left"/>
    </xf>
    <xf numFmtId="0" fontId="8" fillId="0" borderId="6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37" fontId="0" fillId="0" borderId="37" xfId="44" applyNumberFormat="1" applyBorder="1" applyAlignment="1">
      <alignment/>
    </xf>
    <xf numFmtId="44" fontId="22" fillId="36" borderId="51" xfId="0" applyNumberFormat="1" applyFont="1" applyFill="1" applyBorder="1" applyAlignment="1">
      <alignment/>
    </xf>
    <xf numFmtId="44" fontId="22" fillId="36" borderId="35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0" borderId="0" xfId="0" applyFont="1" applyAlignment="1">
      <alignment/>
    </xf>
    <xf numFmtId="0" fontId="2" fillId="17" borderId="61" xfId="0" applyFont="1" applyFill="1" applyBorder="1" applyAlignment="1">
      <alignment/>
    </xf>
    <xf numFmtId="0" fontId="19" fillId="17" borderId="62" xfId="0" applyFont="1" applyFill="1" applyBorder="1" applyAlignment="1">
      <alignment/>
    </xf>
    <xf numFmtId="37" fontId="0" fillId="17" borderId="62" xfId="44" applyNumberFormat="1" applyFont="1" applyFill="1" applyBorder="1" applyAlignment="1">
      <alignment/>
    </xf>
    <xf numFmtId="44" fontId="9" fillId="36" borderId="56" xfId="44" applyFont="1" applyFill="1" applyBorder="1" applyAlignment="1">
      <alignment horizontal="centerContinuous"/>
    </xf>
    <xf numFmtId="0" fontId="9" fillId="34" borderId="31" xfId="0" applyFont="1" applyFill="1" applyBorder="1" applyAlignment="1">
      <alignment horizontal="center" vertical="justify" wrapText="1"/>
    </xf>
    <xf numFmtId="0" fontId="9" fillId="34" borderId="6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37" xfId="0" applyFont="1" applyFill="1" applyBorder="1" applyAlignment="1">
      <alignment horizontal="center" vertical="justify"/>
    </xf>
    <xf numFmtId="0" fontId="9" fillId="34" borderId="26" xfId="0" applyFont="1" applyFill="1" applyBorder="1" applyAlignment="1">
      <alignment horizontal="center"/>
    </xf>
    <xf numFmtId="37" fontId="0" fillId="0" borderId="27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225"/>
          <c:w val="0.80825"/>
          <c:h val="0.9737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'2016 Fundraising SS'!$C$3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Profits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'2016 Fundraising SS'!$AE$119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9685853"/>
        <c:axId val="21628358"/>
      </c:bar3D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85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45925"/>
          <c:w val="0.161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225"/>
          <c:w val="0.753"/>
          <c:h val="0.9737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Unit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'2016 Fundraising SS'!$C$4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Items Sold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'2016 Fundraising SS'!$AF$111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0437495"/>
        <c:axId val="7066544"/>
      </c:bar3D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45925"/>
          <c:w val="0.2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3375"/>
          <c:y val="0.031"/>
          <c:w val="0.47925"/>
          <c:h val="0.89625"/>
        </c:manualLayout>
      </c:layout>
      <c:pie3DChart>
        <c:varyColors val="1"/>
        <c:ser>
          <c:idx val="0"/>
          <c:order val="0"/>
          <c:tx>
            <c:strRef>
              <c:f>'2016 Fundraising SS'!$C$8</c:f>
              <c:strCache>
                <c:ptCount val="1"/>
                <c:pt idx="0">
                  <c:v>25" Classic Wreath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04776"/>
                  </a:gs>
                  <a:gs pos="80000">
                    <a:srgbClr val="2D5F9C"/>
                  </a:gs>
                  <a:gs pos="100000">
                    <a:srgbClr val="2B60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8211E"/>
                  </a:gs>
                  <a:gs pos="80000">
                    <a:srgbClr val="9F2E2B"/>
                  </a:gs>
                  <a:gs pos="100000">
                    <a:srgbClr val="A22C2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B7427"/>
                  </a:gs>
                  <a:gs pos="80000">
                    <a:srgbClr val="799936"/>
                  </a:gs>
                  <a:gs pos="100000">
                    <a:srgbClr val="7A9B3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73162"/>
                  </a:gs>
                  <a:gs pos="80000">
                    <a:srgbClr val="5F4381"/>
                  </a:gs>
                  <a:gs pos="100000">
                    <a:srgbClr val="5F42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F5315"/>
                  </a:gs>
                  <a:gs pos="80000">
                    <a:srgbClr val="D06F1E"/>
                  </a:gs>
                  <a:gs pos="100000">
                    <a:srgbClr val="D56F1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8568E"/>
                  </a:gs>
                  <a:gs pos="80000">
                    <a:srgbClr val="3873BA"/>
                  </a:gs>
                  <a:gs pos="100000">
                    <a:srgbClr val="3573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02926"/>
                  </a:gs>
                  <a:gs pos="80000">
                    <a:srgbClr val="BD3935"/>
                  </a:gs>
                  <a:gs pos="100000">
                    <a:srgbClr val="C1373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6D8B31"/>
                  </a:gs>
                  <a:gs pos="80000">
                    <a:srgbClr val="91B742"/>
                  </a:gs>
                  <a:gs pos="100000">
                    <a:srgbClr val="92BA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63C75"/>
                  </a:gs>
                  <a:gs pos="80000">
                    <a:srgbClr val="73519B"/>
                  </a:gs>
                  <a:gs pos="100000">
                    <a:srgbClr val="7350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BE651B"/>
                  </a:gs>
                  <a:gs pos="80000">
                    <a:srgbClr val="F88526"/>
                  </a:gs>
                  <a:gs pos="100000">
                    <a:srgbClr val="FD852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53709C"/>
                  </a:gs>
                  <a:gs pos="80000">
                    <a:srgbClr val="6F94CC"/>
                  </a:gs>
                  <a:gs pos="100000">
                    <a:srgbClr val="6D94C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9E5352"/>
                  </a:gs>
                  <a:gs pos="80000">
                    <a:srgbClr val="CF6F6D"/>
                  </a:gs>
                  <a:gs pos="100000">
                    <a:srgbClr val="D26E6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829A58"/>
                  </a:gs>
                  <a:gs pos="80000">
                    <a:srgbClr val="ABCA75"/>
                  </a:gs>
                  <a:gs pos="100000">
                    <a:srgbClr val="ACCD7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715F89"/>
                  </a:gs>
                  <a:gs pos="80000">
                    <a:srgbClr val="957EB3"/>
                  </a:gs>
                  <a:gs pos="100000">
                    <a:srgbClr val="957EB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C67A4A"/>
                  </a:gs>
                  <a:gs pos="80000">
                    <a:srgbClr val="FFA063"/>
                  </a:gs>
                  <a:gs pos="100000">
                    <a:srgbClr val="FFA06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818FA7"/>
                  </a:gs>
                  <a:gs pos="80000">
                    <a:srgbClr val="AABBDB"/>
                  </a:gs>
                  <a:gs pos="100000">
                    <a:srgbClr val="AABC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A88181"/>
                  </a:gs>
                  <a:gs pos="80000">
                    <a:srgbClr val="DCAAAA"/>
                  </a:gs>
                  <a:gs pos="100000">
                    <a:srgbClr val="DEAA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98A683"/>
                  </a:gs>
                  <a:gs pos="80000">
                    <a:srgbClr val="C7D9AD"/>
                  </a:gs>
                  <a:gs pos="100000">
                    <a:srgbClr val="C9DBA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8F879C"/>
                  </a:gs>
                  <a:gs pos="80000">
                    <a:srgbClr val="BCB1CC"/>
                  </a:gs>
                  <a:gs pos="100000">
                    <a:srgbClr val="BDB2C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('2016 Fundraising SS'!$C$8:$U$8,'2016 Fundraising SS'!$Y$8:$AB$8)</c:f>
              <c:strCache>
                <c:ptCount val="23"/>
                <c:pt idx="0">
                  <c:v>25" Classic Wreath</c:v>
                </c:pt>
                <c:pt idx="1">
                  <c:v>25" Victorian Wreath</c:v>
                </c:pt>
                <c:pt idx="2">
                  <c:v>25" Cranberry Splash Wreath</c:v>
                </c:pt>
                <c:pt idx="3">
                  <c:v>28" Classic Wreath</c:v>
                </c:pt>
                <c:pt idx="4">
                  <c:v>28" Victorian Wreath</c:v>
                </c:pt>
                <c:pt idx="5">
                  <c:v>28" Cranberry Splash Wreath</c:v>
                </c:pt>
                <c:pt idx="6">
                  <c:v>36" Classic Wreath</c:v>
                </c:pt>
                <c:pt idx="7">
                  <c:v>36" Victorian Vreath</c:v>
                </c:pt>
                <c:pt idx="8">
                  <c:v>36" Cranberry Splash Wreath</c:v>
                </c:pt>
                <c:pt idx="9">
                  <c:v>48" Classic Wreath</c:v>
                </c:pt>
                <c:pt idx="10">
                  <c:v>60" Classic Wreath</c:v>
                </c:pt>
                <c:pt idx="11">
                  <c:v>Classic                          Spray</c:v>
                </c:pt>
                <c:pt idx="12">
                  <c:v>Victorian Spray</c:v>
                </c:pt>
                <c:pt idx="13">
                  <c:v>Cranberry Splash Spray</c:v>
                </c:pt>
                <c:pt idx="14">
                  <c:v>Candlelit Center - piece</c:v>
                </c:pt>
                <c:pt idx="15">
                  <c:v>North Star Table Top Tree</c:v>
                </c:pt>
                <c:pt idx="16">
                  <c:v>25' Garlands</c:v>
                </c:pt>
                <c:pt idx="17">
                  <c:v>50'  Garlands</c:v>
                </c:pt>
                <c:pt idx="18">
                  <c:v>EZ Hanger</c:v>
                </c:pt>
                <c:pt idx="19">
                  <c:v>Holiday Gift Victorian Wreath</c:v>
                </c:pt>
                <c:pt idx="20">
                  <c:v>Holiday Gift Wintergreen Wreath</c:v>
                </c:pt>
                <c:pt idx="21">
                  <c:v>Holiday Gift Cranberry Splash Wreath</c:v>
                </c:pt>
                <c:pt idx="22">
                  <c:v>Holiday Gift Candlelit Center-   piece</c:v>
                </c:pt>
              </c:strCache>
            </c:strRef>
          </c:cat>
          <c:val>
            <c:numRef>
              <c:f>('2016 Fundraising SS'!$C$111:$U$111,'2016 Fundraising SS'!$Y$111:$AB$111)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07275"/>
          <c:w val="0.231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Members' Gross Sales to Date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334"/>
          <c:w val="0.767"/>
          <c:h val="0.362"/>
        </c:manualLayout>
      </c:layout>
      <c:barChart>
        <c:barDir val="col"/>
        <c:grouping val="clustered"/>
        <c:varyColors val="0"/>
        <c:ser>
          <c:idx val="0"/>
          <c:order val="0"/>
          <c:tx>
            <c:v>Selling Members</c:v>
          </c:tx>
          <c:spPr>
            <a:gradFill rotWithShape="1">
              <a:gsLst>
                <a:gs pos="0">
                  <a:srgbClr val="1E4471"/>
                </a:gs>
                <a:gs pos="80000">
                  <a:srgbClr val="2B5B95"/>
                </a:gs>
                <a:gs pos="100000">
                  <a:srgbClr val="295C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SS'!$C$6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'2016 Fundraising SS'!$B$11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31F1D"/>
                </a:gs>
                <a:gs pos="80000">
                  <a:srgbClr val="982C29"/>
                </a:gs>
                <a:gs pos="100000">
                  <a:srgbClr val="9B2A2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'2016 Fundraising SS'!$B$12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76F25"/>
                </a:gs>
                <a:gs pos="80000">
                  <a:srgbClr val="749334"/>
                </a:gs>
                <a:gs pos="100000">
                  <a:srgbClr val="75953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'2016 Fundraising SS'!$B$13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42F5D"/>
                </a:gs>
                <a:gs pos="80000">
                  <a:srgbClr val="5B407C"/>
                </a:gs>
                <a:gs pos="100000">
                  <a:srgbClr val="5B3F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'2016 Fundraising SS'!$B$14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B6478"/>
                </a:gs>
                <a:gs pos="80000">
                  <a:srgbClr val="27849E"/>
                </a:gs>
                <a:gs pos="100000">
                  <a:srgbClr val="2486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'2016 Fundraising SS'!$B$15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5013"/>
                </a:gs>
                <a:gs pos="80000">
                  <a:srgbClr val="C86A1D"/>
                </a:gs>
                <a:gs pos="100000">
                  <a:srgbClr val="CC6A1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'2016 Fundraising SS'!$B$16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'2016 Fundraising SS'!$B$17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'2016 Fundraising SS'!$B$18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'2016 Fundraising SS'!$B$19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'2016 Fundraising SS'!$B$20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'2016 Fundraising SS'!$B$21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'2016 Fundraising SS'!$B$27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'2016 Fundraising SS'!$B$28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'2016 Fundraising SS'!$B$29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'2016 Fundraising SS'!$B$30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'2016 Fundraising SS'!$B$31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'2016 Fundraising SS'!$B$32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'2016 Fundraising SS'!$B$53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'2016 Fundraising SS'!$B$54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'2016 Fundraising SS'!$B$55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'2016 Fundraising SS'!$B$56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'2016 Fundraising SS'!$B$57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'2016 Fundraising SS'!$B$108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SS'!$AE$108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'2016 Fundraising SS'!$B$109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SS'!$AE$109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'2016 Fundraising SS'!$B$110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A8786"/>
                </a:gs>
                <a:gs pos="80000">
                  <a:srgbClr val="DEB1B0"/>
                </a:gs>
                <a:gs pos="100000">
                  <a:srgbClr val="E0B1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SS'!$AE$110</c:f>
              <c:numCache>
                <c:ptCount val="1"/>
                <c:pt idx="0">
                  <c:v>0</c:v>
                </c:pt>
              </c:numCache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Member  Gross Sales Progress</a:t>
                </a:r>
              </a:p>
            </c:rich>
          </c:tx>
          <c:layout>
            <c:manualLayout>
              <c:xMode val="factor"/>
              <c:yMode val="factor"/>
              <c:x val="-0.154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Gross Sales in $'s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8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1455"/>
          <c:w val="0.171"/>
          <c:h val="0.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581025</xdr:colOff>
      <xdr:row>46</xdr:row>
      <xdr:rowOff>28575</xdr:rowOff>
    </xdr:to>
    <xdr:graphicFrame>
      <xdr:nvGraphicFramePr>
        <xdr:cNvPr id="1" name="Chart 7"/>
        <xdr:cNvGraphicFramePr/>
      </xdr:nvGraphicFramePr>
      <xdr:xfrm>
        <a:off x="0" y="9525"/>
        <a:ext cx="91154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0</xdr:row>
      <xdr:rowOff>9525</xdr:rowOff>
    </xdr:from>
    <xdr:to>
      <xdr:col>28</xdr:col>
      <xdr:colOff>533400</xdr:colOff>
      <xdr:row>46</xdr:row>
      <xdr:rowOff>28575</xdr:rowOff>
    </xdr:to>
    <xdr:graphicFrame>
      <xdr:nvGraphicFramePr>
        <xdr:cNvPr id="2" name="Chart 8"/>
        <xdr:cNvGraphicFramePr/>
      </xdr:nvGraphicFramePr>
      <xdr:xfrm>
        <a:off x="9134475" y="9525"/>
        <a:ext cx="8467725" cy="746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.8515625" style="0" customWidth="1"/>
    <col min="2" max="2" width="130.28125" style="0" customWidth="1"/>
  </cols>
  <sheetData>
    <row r="1" ht="18">
      <c r="A1" s="2" t="s">
        <v>84</v>
      </c>
    </row>
    <row r="3" spans="1:2" ht="12.75">
      <c r="A3">
        <v>1</v>
      </c>
      <c r="B3" s="208" t="s">
        <v>85</v>
      </c>
    </row>
    <row r="4" spans="1:2" ht="12.75">
      <c r="A4">
        <v>2</v>
      </c>
      <c r="B4" t="s">
        <v>14</v>
      </c>
    </row>
    <row r="5" ht="12.75">
      <c r="B5" t="s">
        <v>17</v>
      </c>
    </row>
    <row r="6" ht="12.75">
      <c r="B6" t="s">
        <v>18</v>
      </c>
    </row>
    <row r="7" ht="12.75">
      <c r="B7" t="s">
        <v>15</v>
      </c>
    </row>
    <row r="8" ht="12.75">
      <c r="B8" t="s">
        <v>16</v>
      </c>
    </row>
    <row r="9" ht="12.75">
      <c r="B9" t="s">
        <v>19</v>
      </c>
    </row>
    <row r="10" spans="1:2" ht="12.75">
      <c r="A10">
        <v>3</v>
      </c>
      <c r="B10" t="s">
        <v>20</v>
      </c>
    </row>
    <row r="11" spans="1:2" ht="12.75">
      <c r="A11">
        <v>4</v>
      </c>
      <c r="B11" t="s">
        <v>21</v>
      </c>
    </row>
    <row r="13" ht="12.75">
      <c r="B13" s="208" t="s">
        <v>86</v>
      </c>
    </row>
    <row r="14" ht="12.75">
      <c r="B14" s="208" t="s">
        <v>87</v>
      </c>
    </row>
    <row r="15" ht="12.75">
      <c r="B15" s="208" t="s">
        <v>88</v>
      </c>
    </row>
    <row r="16" ht="12.75">
      <c r="B16" s="208" t="s">
        <v>89</v>
      </c>
    </row>
    <row r="17" ht="12.75">
      <c r="B17" s="208" t="s">
        <v>90</v>
      </c>
    </row>
    <row r="19" ht="12.75">
      <c r="B19" t="s">
        <v>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4"/>
  <sheetViews>
    <sheetView tabSelected="1" zoomScale="85" zoomScaleNormal="85" zoomScalePageLayoutView="0" workbookViewId="0" topLeftCell="A1">
      <pane xSplit="2" ySplit="9" topLeftCell="C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6" sqref="C106:C110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10.28125" style="0" customWidth="1"/>
    <col min="4" max="4" width="12.28125" style="0" customWidth="1"/>
    <col min="5" max="5" width="9.140625" style="0" customWidth="1"/>
    <col min="6" max="6" width="9.28125" style="0" bestFit="1" customWidth="1"/>
    <col min="7" max="7" width="7.421875" style="0" customWidth="1"/>
    <col min="8" max="8" width="8.28125" style="0" customWidth="1"/>
    <col min="9" max="9" width="8.421875" style="0" customWidth="1"/>
    <col min="10" max="10" width="9.57421875" style="0" bestFit="1" customWidth="1"/>
    <col min="11" max="11" width="8.28125" style="0" customWidth="1"/>
    <col min="12" max="12" width="7.421875" style="0" customWidth="1"/>
    <col min="13" max="13" width="8.8515625" style="0" customWidth="1"/>
    <col min="14" max="15" width="7.28125" style="0" customWidth="1"/>
    <col min="16" max="16" width="8.140625" style="0" customWidth="1"/>
    <col min="17" max="17" width="7.8515625" style="0" customWidth="1"/>
    <col min="18" max="18" width="7.28125" style="0" customWidth="1"/>
    <col min="19" max="19" width="9.140625" style="0" bestFit="1" customWidth="1"/>
    <col min="20" max="20" width="9.28125" style="0" bestFit="1" customWidth="1"/>
    <col min="21" max="22" width="7.421875" style="0" customWidth="1"/>
    <col min="23" max="23" width="7.28125" style="0" customWidth="1"/>
    <col min="24" max="24" width="7.57421875" style="0" customWidth="1"/>
    <col min="25" max="25" width="7.8515625" style="0" customWidth="1"/>
    <col min="26" max="26" width="8.57421875" style="0" customWidth="1"/>
    <col min="27" max="27" width="7.7109375" style="0" customWidth="1"/>
    <col min="28" max="28" width="8.28125" style="0" customWidth="1"/>
    <col min="29" max="29" width="9.421875" style="0" customWidth="1"/>
    <col min="30" max="30" width="8.28125" style="0" customWidth="1"/>
    <col min="31" max="31" width="10.28125" style="0" customWidth="1"/>
    <col min="32" max="32" width="8.140625" style="0" customWidth="1"/>
    <col min="33" max="33" width="11.7109375" style="96" customWidth="1"/>
    <col min="35" max="35" width="9.421875" style="0" bestFit="1" customWidth="1"/>
  </cols>
  <sheetData>
    <row r="1" spans="1:33" s="2" customFormat="1" ht="27" thickBot="1">
      <c r="A1" s="193"/>
      <c r="B1" s="19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87"/>
    </row>
    <row r="2" spans="1:33" s="2" customFormat="1" ht="19.5" thickBot="1">
      <c r="A2" s="29" t="s">
        <v>92</v>
      </c>
      <c r="B2" s="197"/>
      <c r="C2" s="198"/>
      <c r="D2" s="199"/>
      <c r="E2" s="200"/>
      <c r="F2" s="201"/>
      <c r="G2" s="23"/>
      <c r="H2" s="23"/>
      <c r="I2" s="7"/>
      <c r="K2" s="28"/>
      <c r="M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87"/>
    </row>
    <row r="3" spans="1:33" s="73" customFormat="1" ht="12.75" thickBot="1">
      <c r="A3" s="70">
        <v>2</v>
      </c>
      <c r="B3" s="79" t="s">
        <v>11</v>
      </c>
      <c r="C3" s="195"/>
      <c r="D3" s="196" t="s">
        <v>71</v>
      </c>
      <c r="E3" s="215"/>
      <c r="F3" s="192">
        <f>AG111*1</f>
        <v>0</v>
      </c>
      <c r="G3" s="71"/>
      <c r="H3" s="71"/>
      <c r="I3" s="71"/>
      <c r="J3" s="72"/>
      <c r="K3" s="72"/>
      <c r="L3" s="72"/>
      <c r="M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88"/>
    </row>
    <row r="4" spans="1:33" s="73" customFormat="1" ht="72" customHeight="1" thickBot="1">
      <c r="A4" s="74"/>
      <c r="B4" s="75" t="s">
        <v>34</v>
      </c>
      <c r="C4" s="76">
        <f>C3/5</f>
        <v>0</v>
      </c>
      <c r="D4" s="213" t="s">
        <v>42</v>
      </c>
      <c r="E4" s="216" t="s">
        <v>95</v>
      </c>
      <c r="F4" s="214">
        <f>AF111*1</f>
        <v>0</v>
      </c>
      <c r="G4" s="71"/>
      <c r="H4" s="71"/>
      <c r="I4" s="71"/>
      <c r="J4" s="71"/>
      <c r="K4" s="71"/>
      <c r="L4" s="86"/>
      <c r="M4" s="71"/>
      <c r="N4" s="71"/>
      <c r="O4" s="71"/>
      <c r="P4" s="85" t="s">
        <v>91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88"/>
    </row>
    <row r="5" spans="1:33" s="73" customFormat="1" ht="19.5" thickBot="1">
      <c r="A5" s="78">
        <v>3</v>
      </c>
      <c r="B5" s="79" t="s">
        <v>13</v>
      </c>
      <c r="C5" s="131"/>
      <c r="D5" s="130"/>
      <c r="E5" s="217" t="s">
        <v>93</v>
      </c>
      <c r="F5" s="80"/>
      <c r="G5" s="71"/>
      <c r="H5" s="71"/>
      <c r="I5" s="71"/>
      <c r="J5" s="71"/>
      <c r="K5" s="71"/>
      <c r="L5" s="71"/>
      <c r="M5" s="71"/>
      <c r="N5" s="127" t="s">
        <v>24</v>
      </c>
      <c r="O5" s="128"/>
      <c r="P5" s="128"/>
      <c r="Q5" s="129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88"/>
    </row>
    <row r="6" spans="1:33" s="73" customFormat="1" ht="42.75" customHeight="1" thickBot="1">
      <c r="A6" s="81"/>
      <c r="B6" s="82" t="s">
        <v>25</v>
      </c>
      <c r="C6" s="83" t="e">
        <f>C4/C5</f>
        <v>#DIV/0!</v>
      </c>
      <c r="D6" s="114" t="s">
        <v>43</v>
      </c>
      <c r="E6" s="77" t="s">
        <v>94</v>
      </c>
      <c r="F6" s="152" t="e">
        <f>F4/C5</f>
        <v>#DIV/0!</v>
      </c>
      <c r="G6" s="71"/>
      <c r="H6" s="71"/>
      <c r="I6" s="71"/>
      <c r="J6" s="71"/>
      <c r="K6" s="71"/>
      <c r="L6" s="71"/>
      <c r="M6" s="191"/>
      <c r="N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88"/>
    </row>
    <row r="7" spans="1:33" s="1" customFormat="1" ht="17.25" customHeight="1">
      <c r="A7" s="15"/>
      <c r="B7" s="24"/>
      <c r="C7" s="126" t="s">
        <v>9</v>
      </c>
      <c r="D7" s="15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158"/>
      <c r="X7" s="157"/>
      <c r="Y7" s="149" t="s">
        <v>8</v>
      </c>
      <c r="Z7" s="30"/>
      <c r="AA7" s="31"/>
      <c r="AB7" s="32"/>
      <c r="AC7" s="31"/>
      <c r="AD7" s="32"/>
      <c r="AE7" s="154" t="s">
        <v>1</v>
      </c>
      <c r="AF7" s="155" t="s">
        <v>6</v>
      </c>
      <c r="AG7" s="89" t="s">
        <v>23</v>
      </c>
    </row>
    <row r="8" spans="1:33" s="62" customFormat="1" ht="40.5" customHeight="1" thickBot="1">
      <c r="A8" s="99"/>
      <c r="B8" s="59"/>
      <c r="C8" s="150" t="s">
        <v>47</v>
      </c>
      <c r="D8" s="138" t="s">
        <v>48</v>
      </c>
      <c r="E8" s="139" t="s">
        <v>67</v>
      </c>
      <c r="F8" s="139" t="s">
        <v>49</v>
      </c>
      <c r="G8" s="139" t="s">
        <v>50</v>
      </c>
      <c r="H8" s="139" t="s">
        <v>68</v>
      </c>
      <c r="I8" s="139" t="s">
        <v>51</v>
      </c>
      <c r="J8" s="139" t="s">
        <v>52</v>
      </c>
      <c r="K8" s="139" t="s">
        <v>69</v>
      </c>
      <c r="L8" s="139" t="s">
        <v>53</v>
      </c>
      <c r="M8" s="139" t="s">
        <v>54</v>
      </c>
      <c r="N8" s="139" t="s">
        <v>55</v>
      </c>
      <c r="O8" s="139" t="s">
        <v>56</v>
      </c>
      <c r="P8" s="139" t="s">
        <v>57</v>
      </c>
      <c r="Q8" s="139" t="s">
        <v>73</v>
      </c>
      <c r="R8" s="139" t="s">
        <v>72</v>
      </c>
      <c r="S8" s="139" t="s">
        <v>58</v>
      </c>
      <c r="T8" s="139" t="s">
        <v>59</v>
      </c>
      <c r="U8" s="139" t="s">
        <v>60</v>
      </c>
      <c r="V8" s="139" t="s">
        <v>61</v>
      </c>
      <c r="W8" s="139" t="s">
        <v>62</v>
      </c>
      <c r="X8" s="140" t="s">
        <v>37</v>
      </c>
      <c r="Y8" s="140" t="s">
        <v>38</v>
      </c>
      <c r="Z8" s="141" t="s">
        <v>39</v>
      </c>
      <c r="AA8" s="140" t="s">
        <v>66</v>
      </c>
      <c r="AB8" s="141" t="s">
        <v>74</v>
      </c>
      <c r="AC8" s="140" t="s">
        <v>75</v>
      </c>
      <c r="AD8" s="140" t="s">
        <v>70</v>
      </c>
      <c r="AE8" s="60" t="s">
        <v>27</v>
      </c>
      <c r="AF8" s="61" t="s">
        <v>26</v>
      </c>
      <c r="AG8" s="90" t="s">
        <v>28</v>
      </c>
    </row>
    <row r="9" spans="1:33" ht="13.5" thickBot="1">
      <c r="A9" s="122">
        <v>4</v>
      </c>
      <c r="B9" s="123" t="s">
        <v>22</v>
      </c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3">
        <v>0</v>
      </c>
      <c r="X9" s="172"/>
      <c r="Y9" s="172"/>
      <c r="Z9" s="174"/>
      <c r="AA9" s="175"/>
      <c r="AB9" s="176"/>
      <c r="AC9" s="172"/>
      <c r="AD9" s="172"/>
      <c r="AE9" s="8" t="s">
        <v>2</v>
      </c>
      <c r="AF9" s="26" t="s">
        <v>2</v>
      </c>
      <c r="AG9" s="91" t="s">
        <v>2</v>
      </c>
    </row>
    <row r="10" spans="1:33" ht="13.5" thickBot="1">
      <c r="A10" s="14"/>
      <c r="B10" s="124" t="s">
        <v>45</v>
      </c>
      <c r="C10" s="151" t="s">
        <v>40</v>
      </c>
      <c r="D10" s="15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  <c r="AC10" s="102"/>
      <c r="AD10" s="100"/>
      <c r="AE10" s="6"/>
      <c r="AF10" s="27"/>
      <c r="AG10" s="92"/>
    </row>
    <row r="11" spans="1:35" ht="12.75">
      <c r="A11" s="14"/>
      <c r="B11" s="13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202"/>
      <c r="S11" s="159"/>
      <c r="T11" s="159"/>
      <c r="U11" s="159"/>
      <c r="V11" s="160"/>
      <c r="W11" s="159"/>
      <c r="X11" s="161"/>
      <c r="Y11" s="159"/>
      <c r="Z11" s="169"/>
      <c r="AA11" s="163"/>
      <c r="AB11" s="169"/>
      <c r="AC11" s="163"/>
      <c r="AD11" s="165"/>
      <c r="AE11" s="58">
        <f aca="true" t="shared" si="0" ref="AE11:AE32">$C$9*C11+$D$9*D11+$E$9*E11+$F$9*F11+$G$9*G11+$H$9*H11+$I$9*I11+$J$9*J11+$K$9*K11+$L$9*L11+$M$9*M11+$N$9*N11+$O$9*O11+$P$9*P11+$Q$9*Q11+$R$9*R11+$S$9*S11+$T$9*T11+$U$9*U11+$V$9*V11+$W$9*W11+$X$9*X11+$Y$9*Y11+$Z$9*Z11+$AA$9*AA11+$AB$9*AB11+$AC$9*AC11+$AD$9*AD11</f>
        <v>0</v>
      </c>
      <c r="AF11" s="25">
        <f>SUM(C11:T11,X11:AD11)</f>
        <v>0</v>
      </c>
      <c r="AG11" s="93">
        <f aca="true" t="shared" si="1" ref="AG11:AG42">C11*($C$9-$C$116)+D11*($D$9-$D$116)+E11*($E$9-$E$116)+F11*($F$9-$F$116)+G11*($G$9-$G$116)+H11*($H$9-$H$116)+I11*($I$9-$I$116)+J11*($J$9-$J$116)+K11*($K$9-$K$116)+L11*($L$9-$L$116)+M11*($M$9-$M$116)+N11*($N$9-$N$116)+O11*($O$9-$O$116)+P11*($P$9-$P$116)+Q11*($Q$9-$Q$116)+R11*($R$9-$R$116)++S11*($S$9-$S$116)+T11*($T$9-$T$116)+U11*($U$9-$U$116)+V11*($V$9-$V$116)+W11*($W$9+$W$116)+Y11*($Y$9-$Y$116)+Z11*($Z$9-$Z$116)+AA11*($AA$9-$AA$116)+AB11*($AB$9-$AB$116)+AC11*($AC$9-$AC$116)+AD11*($AD$9-$AD$116)+X11*($X$9-$X$116)</f>
        <v>0</v>
      </c>
      <c r="AI11" s="178">
        <f>SUM(C11,D11:T11,X11:AD11)</f>
        <v>0</v>
      </c>
    </row>
    <row r="12" spans="1:33" ht="12.75">
      <c r="A12" s="14"/>
      <c r="B12" s="13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202"/>
      <c r="S12" s="159"/>
      <c r="T12" s="159"/>
      <c r="U12" s="159"/>
      <c r="V12" s="160"/>
      <c r="W12" s="159"/>
      <c r="X12" s="169"/>
      <c r="Y12" s="159"/>
      <c r="Z12" s="169"/>
      <c r="AA12" s="163"/>
      <c r="AB12" s="169"/>
      <c r="AC12" s="163"/>
      <c r="AD12" s="165"/>
      <c r="AE12" s="58">
        <f t="shared" si="0"/>
        <v>0</v>
      </c>
      <c r="AF12" s="25">
        <f>SUM(C12:T12,X12:AD12)</f>
        <v>0</v>
      </c>
      <c r="AG12" s="93">
        <f t="shared" si="1"/>
        <v>0</v>
      </c>
    </row>
    <row r="13" spans="1:33" ht="12.75">
      <c r="A13" s="14"/>
      <c r="B13" s="13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202"/>
      <c r="S13" s="159"/>
      <c r="T13" s="159"/>
      <c r="U13" s="159"/>
      <c r="V13" s="160"/>
      <c r="W13" s="159"/>
      <c r="X13" s="169"/>
      <c r="Y13" s="159"/>
      <c r="Z13" s="169"/>
      <c r="AA13" s="169"/>
      <c r="AB13" s="169"/>
      <c r="AC13" s="163"/>
      <c r="AD13" s="165"/>
      <c r="AE13" s="58">
        <f t="shared" si="0"/>
        <v>0</v>
      </c>
      <c r="AF13" s="25">
        <f>SUM(C13:T13,X13:AD13)</f>
        <v>0</v>
      </c>
      <c r="AG13" s="93">
        <f t="shared" si="1"/>
        <v>0</v>
      </c>
    </row>
    <row r="14" spans="1:33" ht="12.75">
      <c r="A14" s="14"/>
      <c r="B14" s="13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202"/>
      <c r="S14" s="159"/>
      <c r="T14" s="159"/>
      <c r="U14" s="159"/>
      <c r="V14" s="160"/>
      <c r="W14" s="159"/>
      <c r="X14" s="169"/>
      <c r="Y14" s="169"/>
      <c r="Z14" s="169"/>
      <c r="AA14" s="169"/>
      <c r="AB14" s="169"/>
      <c r="AC14" s="163"/>
      <c r="AD14" s="165"/>
      <c r="AE14" s="58">
        <f t="shared" si="0"/>
        <v>0</v>
      </c>
      <c r="AF14" s="25">
        <f>SUM(C14:T14,X14:AD14)</f>
        <v>0</v>
      </c>
      <c r="AG14" s="93">
        <f t="shared" si="1"/>
        <v>0</v>
      </c>
    </row>
    <row r="15" spans="1:33" ht="12.75">
      <c r="A15" s="14"/>
      <c r="B15" s="13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202"/>
      <c r="S15" s="159"/>
      <c r="T15" s="159"/>
      <c r="U15" s="159"/>
      <c r="V15" s="160"/>
      <c r="W15" s="159"/>
      <c r="X15" s="169"/>
      <c r="Y15" s="169"/>
      <c r="Z15" s="169"/>
      <c r="AA15" s="169"/>
      <c r="AB15" s="169"/>
      <c r="AC15" s="169"/>
      <c r="AD15" s="165"/>
      <c r="AE15" s="58">
        <f t="shared" si="0"/>
        <v>0</v>
      </c>
      <c r="AF15" s="25">
        <f>SUM(C15:T15,X15:AD15)</f>
        <v>0</v>
      </c>
      <c r="AG15" s="93">
        <f t="shared" si="1"/>
        <v>0</v>
      </c>
    </row>
    <row r="16" spans="1:33" ht="12.75">
      <c r="A16" s="14"/>
      <c r="B16" s="13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202"/>
      <c r="S16" s="159"/>
      <c r="T16" s="159"/>
      <c r="U16" s="159"/>
      <c r="V16" s="160"/>
      <c r="W16" s="159"/>
      <c r="X16" s="169"/>
      <c r="Y16" s="169"/>
      <c r="Z16" s="169"/>
      <c r="AA16" s="169"/>
      <c r="AB16" s="169"/>
      <c r="AC16" s="169"/>
      <c r="AD16" s="169"/>
      <c r="AE16" s="58">
        <f t="shared" si="0"/>
        <v>0</v>
      </c>
      <c r="AF16" s="25">
        <f>SUM(C16:T16,X16:AD16)</f>
        <v>0</v>
      </c>
      <c r="AG16" s="93">
        <f t="shared" si="1"/>
        <v>0</v>
      </c>
    </row>
    <row r="17" spans="1:33" ht="12.75">
      <c r="A17" s="14"/>
      <c r="B17" s="13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202"/>
      <c r="S17" s="159"/>
      <c r="T17" s="159"/>
      <c r="U17" s="159"/>
      <c r="V17" s="160"/>
      <c r="W17" s="159"/>
      <c r="X17" s="169"/>
      <c r="Y17" s="169"/>
      <c r="Z17" s="169"/>
      <c r="AA17" s="169"/>
      <c r="AB17" s="169"/>
      <c r="AC17" s="169"/>
      <c r="AD17" s="169"/>
      <c r="AE17" s="58">
        <f t="shared" si="0"/>
        <v>0</v>
      </c>
      <c r="AF17" s="25">
        <f>SUM(C17:T17,X17:AD17)</f>
        <v>0</v>
      </c>
      <c r="AG17" s="93">
        <f t="shared" si="1"/>
        <v>0</v>
      </c>
    </row>
    <row r="18" spans="1:33" ht="12.75">
      <c r="A18" s="14"/>
      <c r="B18" s="13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202"/>
      <c r="S18" s="159"/>
      <c r="T18" s="159"/>
      <c r="U18" s="159"/>
      <c r="V18" s="160"/>
      <c r="W18" s="159"/>
      <c r="X18" s="169"/>
      <c r="Y18" s="169"/>
      <c r="Z18" s="169"/>
      <c r="AA18" s="169"/>
      <c r="AB18" s="169"/>
      <c r="AC18" s="169"/>
      <c r="AD18" s="169"/>
      <c r="AE18" s="58">
        <f t="shared" si="0"/>
        <v>0</v>
      </c>
      <c r="AF18" s="25">
        <f>SUM(C18:T18,X18:AD18)</f>
        <v>0</v>
      </c>
      <c r="AG18" s="93">
        <f t="shared" si="1"/>
        <v>0</v>
      </c>
    </row>
    <row r="19" spans="1:33" ht="12.75">
      <c r="A19" s="14"/>
      <c r="B19" s="13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202"/>
      <c r="S19" s="159"/>
      <c r="T19" s="159"/>
      <c r="U19" s="159"/>
      <c r="V19" s="160"/>
      <c r="W19" s="159"/>
      <c r="X19" s="169"/>
      <c r="Y19" s="169"/>
      <c r="Z19" s="169"/>
      <c r="AA19" s="169"/>
      <c r="AB19" s="169"/>
      <c r="AC19" s="169"/>
      <c r="AD19" s="169"/>
      <c r="AE19" s="58">
        <f t="shared" si="0"/>
        <v>0</v>
      </c>
      <c r="AF19" s="25">
        <f>SUM(C19:T19,X19:AD19)</f>
        <v>0</v>
      </c>
      <c r="AG19" s="93">
        <f t="shared" si="1"/>
        <v>0</v>
      </c>
    </row>
    <row r="20" spans="1:33" ht="12.75">
      <c r="A20" s="14"/>
      <c r="B20" s="13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202"/>
      <c r="S20" s="159"/>
      <c r="T20" s="159"/>
      <c r="U20" s="159"/>
      <c r="V20" s="160"/>
      <c r="W20" s="159"/>
      <c r="X20" s="169"/>
      <c r="Y20" s="169"/>
      <c r="Z20" s="169"/>
      <c r="AA20" s="169"/>
      <c r="AB20" s="169"/>
      <c r="AC20" s="169"/>
      <c r="AD20" s="169"/>
      <c r="AE20" s="58">
        <f t="shared" si="0"/>
        <v>0</v>
      </c>
      <c r="AF20" s="25">
        <f>SUM(C20:T20,X20:AD20)</f>
        <v>0</v>
      </c>
      <c r="AG20" s="93">
        <f t="shared" si="1"/>
        <v>0</v>
      </c>
    </row>
    <row r="21" spans="1:33" ht="12.75">
      <c r="A21" s="14"/>
      <c r="B21" s="13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202"/>
      <c r="S21" s="159"/>
      <c r="T21" s="159"/>
      <c r="U21" s="159"/>
      <c r="V21" s="160"/>
      <c r="W21" s="159"/>
      <c r="X21" s="169"/>
      <c r="Y21" s="169"/>
      <c r="Z21" s="169"/>
      <c r="AA21" s="169"/>
      <c r="AB21" s="169"/>
      <c r="AC21" s="169"/>
      <c r="AD21" s="169"/>
      <c r="AE21" s="58">
        <f t="shared" si="0"/>
        <v>0</v>
      </c>
      <c r="AF21" s="25">
        <f>SUM(C21:T21,X21:AD21)</f>
        <v>0</v>
      </c>
      <c r="AG21" s="93">
        <f t="shared" si="1"/>
        <v>0</v>
      </c>
    </row>
    <row r="22" spans="1:33" ht="12.75">
      <c r="A22" s="14"/>
      <c r="B22" s="13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202"/>
      <c r="S22" s="159"/>
      <c r="T22" s="159"/>
      <c r="U22" s="159"/>
      <c r="V22" s="160"/>
      <c r="W22" s="159"/>
      <c r="X22" s="169"/>
      <c r="Y22" s="169"/>
      <c r="Z22" s="169"/>
      <c r="AA22" s="169"/>
      <c r="AB22" s="169"/>
      <c r="AC22" s="169"/>
      <c r="AD22" s="169"/>
      <c r="AE22" s="58">
        <f t="shared" si="0"/>
        <v>0</v>
      </c>
      <c r="AF22" s="25">
        <f>SUM(C22:T22,X22:AD22)</f>
        <v>0</v>
      </c>
      <c r="AG22" s="93">
        <f t="shared" si="1"/>
        <v>0</v>
      </c>
    </row>
    <row r="23" spans="1:33" ht="12.75">
      <c r="A23" s="14"/>
      <c r="B23" s="13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202"/>
      <c r="S23" s="159"/>
      <c r="T23" s="159"/>
      <c r="U23" s="159"/>
      <c r="V23" s="160"/>
      <c r="W23" s="159"/>
      <c r="X23" s="169"/>
      <c r="Y23" s="169"/>
      <c r="Z23" s="169"/>
      <c r="AA23" s="169"/>
      <c r="AB23" s="169"/>
      <c r="AC23" s="169"/>
      <c r="AD23" s="169"/>
      <c r="AE23" s="58">
        <f t="shared" si="0"/>
        <v>0</v>
      </c>
      <c r="AF23" s="25">
        <f>SUM(C23:T23,X23:AD23)</f>
        <v>0</v>
      </c>
      <c r="AG23" s="93">
        <f t="shared" si="1"/>
        <v>0</v>
      </c>
    </row>
    <row r="24" spans="1:33" ht="12.75">
      <c r="A24" s="14"/>
      <c r="B24" s="13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202"/>
      <c r="S24" s="159"/>
      <c r="T24" s="159"/>
      <c r="U24" s="159"/>
      <c r="V24" s="160"/>
      <c r="W24" s="159"/>
      <c r="X24" s="169"/>
      <c r="Y24" s="169"/>
      <c r="Z24" s="169"/>
      <c r="AA24" s="169"/>
      <c r="AB24" s="169"/>
      <c r="AC24" s="169"/>
      <c r="AD24" s="169"/>
      <c r="AE24" s="58">
        <f t="shared" si="0"/>
        <v>0</v>
      </c>
      <c r="AF24" s="25">
        <f>SUM(C24:T24,X24:AD24)</f>
        <v>0</v>
      </c>
      <c r="AG24" s="93">
        <f t="shared" si="1"/>
        <v>0</v>
      </c>
    </row>
    <row r="25" spans="1:33" ht="12.75">
      <c r="A25" s="14"/>
      <c r="B25" s="13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202"/>
      <c r="S25" s="159"/>
      <c r="T25" s="159"/>
      <c r="U25" s="159"/>
      <c r="V25" s="160"/>
      <c r="W25" s="159"/>
      <c r="X25" s="169"/>
      <c r="Y25" s="169"/>
      <c r="Z25" s="169"/>
      <c r="AA25" s="169"/>
      <c r="AB25" s="169"/>
      <c r="AC25" s="169"/>
      <c r="AD25" s="169"/>
      <c r="AE25" s="58">
        <f t="shared" si="0"/>
        <v>0</v>
      </c>
      <c r="AF25" s="25">
        <f>SUM(C25:T25,X25:AD25)</f>
        <v>0</v>
      </c>
      <c r="AG25" s="93">
        <f t="shared" si="1"/>
        <v>0</v>
      </c>
    </row>
    <row r="26" spans="1:33" ht="12.75">
      <c r="A26" s="14"/>
      <c r="B26" s="13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202"/>
      <c r="S26" s="159"/>
      <c r="T26" s="159"/>
      <c r="U26" s="159"/>
      <c r="V26" s="160"/>
      <c r="W26" s="159"/>
      <c r="X26" s="169"/>
      <c r="Y26" s="169"/>
      <c r="Z26" s="169"/>
      <c r="AA26" s="169"/>
      <c r="AB26" s="169"/>
      <c r="AC26" s="169"/>
      <c r="AD26" s="169"/>
      <c r="AE26" s="58">
        <f t="shared" si="0"/>
        <v>0</v>
      </c>
      <c r="AF26" s="25">
        <f>SUM(C26:T26,X26:AD26)</f>
        <v>0</v>
      </c>
      <c r="AG26" s="93">
        <f t="shared" si="1"/>
        <v>0</v>
      </c>
    </row>
    <row r="27" spans="1:33" ht="12.75">
      <c r="A27" s="14"/>
      <c r="B27" s="13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70"/>
      <c r="N27" s="170"/>
      <c r="O27" s="169"/>
      <c r="P27" s="170"/>
      <c r="Q27" s="170"/>
      <c r="R27" s="202"/>
      <c r="S27" s="159"/>
      <c r="T27" s="159"/>
      <c r="U27" s="159"/>
      <c r="V27" s="160"/>
      <c r="W27" s="159"/>
      <c r="X27" s="169"/>
      <c r="Y27" s="169"/>
      <c r="Z27" s="169"/>
      <c r="AA27" s="169"/>
      <c r="AB27" s="169"/>
      <c r="AC27" s="169"/>
      <c r="AD27" s="169"/>
      <c r="AE27" s="58">
        <f t="shared" si="0"/>
        <v>0</v>
      </c>
      <c r="AF27" s="25">
        <f>SUM(C27:T27,X27:AD27)</f>
        <v>0</v>
      </c>
      <c r="AG27" s="93">
        <f t="shared" si="1"/>
        <v>0</v>
      </c>
    </row>
    <row r="28" spans="1:33" ht="12.75">
      <c r="A28" s="14"/>
      <c r="B28" s="13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202"/>
      <c r="S28" s="159"/>
      <c r="T28" s="159"/>
      <c r="U28" s="159"/>
      <c r="V28" s="160"/>
      <c r="W28" s="159"/>
      <c r="X28" s="169"/>
      <c r="Y28" s="169"/>
      <c r="Z28" s="169"/>
      <c r="AA28" s="169"/>
      <c r="AB28" s="169"/>
      <c r="AC28" s="169"/>
      <c r="AD28" s="169"/>
      <c r="AE28" s="58">
        <f t="shared" si="0"/>
        <v>0</v>
      </c>
      <c r="AF28" s="25">
        <f>SUM(C28:T28,X28:AD28)</f>
        <v>0</v>
      </c>
      <c r="AG28" s="93">
        <f t="shared" si="1"/>
        <v>0</v>
      </c>
    </row>
    <row r="29" spans="1:33" ht="12.75">
      <c r="A29" s="14"/>
      <c r="B29" s="13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  <c r="P29" s="169"/>
      <c r="Q29" s="169"/>
      <c r="R29" s="202"/>
      <c r="S29" s="159"/>
      <c r="T29" s="159"/>
      <c r="U29" s="159"/>
      <c r="V29" s="160"/>
      <c r="W29" s="159"/>
      <c r="X29" s="169"/>
      <c r="Y29" s="169"/>
      <c r="Z29" s="169"/>
      <c r="AA29" s="169"/>
      <c r="AB29" s="169"/>
      <c r="AC29" s="169"/>
      <c r="AD29" s="169"/>
      <c r="AE29" s="58">
        <f t="shared" si="0"/>
        <v>0</v>
      </c>
      <c r="AF29" s="25">
        <f>SUM(C29:T29,X29:AD29)</f>
        <v>0</v>
      </c>
      <c r="AG29" s="93">
        <f t="shared" si="1"/>
        <v>0</v>
      </c>
    </row>
    <row r="30" spans="1:33" ht="12.75">
      <c r="A30" s="14"/>
      <c r="B30" s="13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202"/>
      <c r="S30" s="159"/>
      <c r="T30" s="159"/>
      <c r="U30" s="159"/>
      <c r="V30" s="160"/>
      <c r="W30" s="159"/>
      <c r="X30" s="169"/>
      <c r="Y30" s="169"/>
      <c r="Z30" s="169"/>
      <c r="AA30" s="169"/>
      <c r="AB30" s="169"/>
      <c r="AC30" s="169"/>
      <c r="AD30" s="169"/>
      <c r="AE30" s="58">
        <f t="shared" si="0"/>
        <v>0</v>
      </c>
      <c r="AF30" s="25">
        <f>SUM(C30:T30,X30:AD30)</f>
        <v>0</v>
      </c>
      <c r="AG30" s="93">
        <f t="shared" si="1"/>
        <v>0</v>
      </c>
    </row>
    <row r="31" spans="1:33" ht="12.75">
      <c r="A31" s="14"/>
      <c r="B31" s="1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202"/>
      <c r="S31" s="163"/>
      <c r="T31" s="163"/>
      <c r="U31" s="159"/>
      <c r="V31" s="163"/>
      <c r="W31" s="159"/>
      <c r="X31" s="169"/>
      <c r="Y31" s="169"/>
      <c r="Z31" s="162"/>
      <c r="AA31" s="169"/>
      <c r="AB31" s="164"/>
      <c r="AC31" s="169"/>
      <c r="AD31" s="169"/>
      <c r="AE31" s="58">
        <f t="shared" si="0"/>
        <v>0</v>
      </c>
      <c r="AF31" s="25">
        <f>SUM(C31:T31,X31:AD31)</f>
        <v>0</v>
      </c>
      <c r="AG31" s="93">
        <f t="shared" si="1"/>
        <v>0</v>
      </c>
    </row>
    <row r="32" spans="1:33" ht="12.75">
      <c r="A32" s="14"/>
      <c r="B32" s="13"/>
      <c r="C32" s="16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202"/>
      <c r="S32" s="163"/>
      <c r="T32" s="163"/>
      <c r="U32" s="163"/>
      <c r="V32" s="163"/>
      <c r="W32" s="163"/>
      <c r="X32" s="163"/>
      <c r="Y32" s="169"/>
      <c r="Z32" s="162"/>
      <c r="AA32" s="169"/>
      <c r="AB32" s="164"/>
      <c r="AC32" s="169"/>
      <c r="AD32" s="169"/>
      <c r="AE32" s="58">
        <f t="shared" si="0"/>
        <v>0</v>
      </c>
      <c r="AF32" s="25">
        <f>SUM(C32:T32,X32:AD32)</f>
        <v>0</v>
      </c>
      <c r="AG32" s="93">
        <f t="shared" si="1"/>
        <v>0</v>
      </c>
    </row>
    <row r="33" spans="1:35" ht="12.75">
      <c r="A33" s="14"/>
      <c r="B33" s="13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202"/>
      <c r="S33" s="159"/>
      <c r="T33" s="159"/>
      <c r="U33" s="159"/>
      <c r="V33" s="160"/>
      <c r="W33" s="159"/>
      <c r="X33" s="161"/>
      <c r="Y33" s="159"/>
      <c r="Z33" s="169"/>
      <c r="AA33" s="163"/>
      <c r="AB33" s="169"/>
      <c r="AC33" s="163"/>
      <c r="AD33" s="165"/>
      <c r="AE33" s="58">
        <f aca="true" t="shared" si="2" ref="AE33:AE52">$C$9*C33+$D$9*D33+$E$9*E33+$F$9*F33+$G$9*G33+$H$9*H33+$I$9*I33+$J$9*J33+$K$9*K33+$L$9*L33+$M$9*M33+$N$9*N33+$O$9*O33+$P$9*P33+$Q$9*Q33+$R$9*R33+$S$9*S33+$T$9*T33+$U$9*U33+$V$9*V33+$W$9*W33+$X$9*X33+$Y$9*Y33+$Z$9*Z33+$AA$9*AA33+$AB$9*AB33+$AC$9*AC33+$AD$9*AD33</f>
        <v>0</v>
      </c>
      <c r="AF33" s="25">
        <f>SUM(C33:T33,X33:AD33)</f>
        <v>0</v>
      </c>
      <c r="AG33" s="93">
        <f t="shared" si="1"/>
        <v>0</v>
      </c>
      <c r="AI33" s="178">
        <f>SUM(C33,D33:T33,X33:AD33)</f>
        <v>0</v>
      </c>
    </row>
    <row r="34" spans="1:33" ht="12.75">
      <c r="A34" s="14"/>
      <c r="B34" s="13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202"/>
      <c r="S34" s="159"/>
      <c r="T34" s="159"/>
      <c r="U34" s="159"/>
      <c r="V34" s="160"/>
      <c r="W34" s="159"/>
      <c r="X34" s="169"/>
      <c r="Y34" s="159"/>
      <c r="Z34" s="169"/>
      <c r="AA34" s="163"/>
      <c r="AB34" s="169"/>
      <c r="AC34" s="163"/>
      <c r="AD34" s="165"/>
      <c r="AE34" s="58">
        <f t="shared" si="2"/>
        <v>0</v>
      </c>
      <c r="AF34" s="25">
        <f aca="true" t="shared" si="3" ref="AF34:AF52">SUM(C34:T34,X34:AD34)</f>
        <v>0</v>
      </c>
      <c r="AG34" s="93">
        <f t="shared" si="1"/>
        <v>0</v>
      </c>
    </row>
    <row r="35" spans="1:33" ht="12.75">
      <c r="A35" s="14"/>
      <c r="B35" s="13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202"/>
      <c r="S35" s="159"/>
      <c r="T35" s="159"/>
      <c r="U35" s="159"/>
      <c r="V35" s="160"/>
      <c r="W35" s="159"/>
      <c r="X35" s="169"/>
      <c r="Y35" s="159"/>
      <c r="Z35" s="169"/>
      <c r="AA35" s="169"/>
      <c r="AB35" s="169"/>
      <c r="AC35" s="163"/>
      <c r="AD35" s="165"/>
      <c r="AE35" s="58">
        <f t="shared" si="2"/>
        <v>0</v>
      </c>
      <c r="AF35" s="25">
        <f t="shared" si="3"/>
        <v>0</v>
      </c>
      <c r="AG35" s="93">
        <f t="shared" si="1"/>
        <v>0</v>
      </c>
    </row>
    <row r="36" spans="1:33" ht="12.75">
      <c r="A36" s="14"/>
      <c r="B36" s="13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202"/>
      <c r="S36" s="159"/>
      <c r="T36" s="159"/>
      <c r="U36" s="159"/>
      <c r="V36" s="160"/>
      <c r="W36" s="159"/>
      <c r="X36" s="169"/>
      <c r="Y36" s="169"/>
      <c r="Z36" s="169"/>
      <c r="AA36" s="169"/>
      <c r="AB36" s="169"/>
      <c r="AC36" s="163"/>
      <c r="AD36" s="165"/>
      <c r="AE36" s="58">
        <f t="shared" si="2"/>
        <v>0</v>
      </c>
      <c r="AF36" s="25">
        <f t="shared" si="3"/>
        <v>0</v>
      </c>
      <c r="AG36" s="93">
        <f t="shared" si="1"/>
        <v>0</v>
      </c>
    </row>
    <row r="37" spans="1:33" ht="12.75">
      <c r="A37" s="14"/>
      <c r="B37" s="13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202"/>
      <c r="S37" s="159"/>
      <c r="T37" s="159"/>
      <c r="U37" s="159"/>
      <c r="V37" s="160"/>
      <c r="W37" s="159"/>
      <c r="X37" s="169"/>
      <c r="Y37" s="169"/>
      <c r="Z37" s="169"/>
      <c r="AA37" s="169"/>
      <c r="AB37" s="169"/>
      <c r="AC37" s="169"/>
      <c r="AD37" s="165"/>
      <c r="AE37" s="58">
        <f t="shared" si="2"/>
        <v>0</v>
      </c>
      <c r="AF37" s="25">
        <f t="shared" si="3"/>
        <v>0</v>
      </c>
      <c r="AG37" s="93">
        <f t="shared" si="1"/>
        <v>0</v>
      </c>
    </row>
    <row r="38" spans="1:33" ht="12.75">
      <c r="A38" s="14"/>
      <c r="B38" s="13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202"/>
      <c r="S38" s="159"/>
      <c r="T38" s="159"/>
      <c r="U38" s="159"/>
      <c r="V38" s="160"/>
      <c r="W38" s="159"/>
      <c r="X38" s="169"/>
      <c r="Y38" s="169"/>
      <c r="Z38" s="169"/>
      <c r="AA38" s="169"/>
      <c r="AB38" s="169"/>
      <c r="AC38" s="169"/>
      <c r="AD38" s="169"/>
      <c r="AE38" s="58">
        <f t="shared" si="2"/>
        <v>0</v>
      </c>
      <c r="AF38" s="25">
        <f t="shared" si="3"/>
        <v>0</v>
      </c>
      <c r="AG38" s="93">
        <f t="shared" si="1"/>
        <v>0</v>
      </c>
    </row>
    <row r="39" spans="1:33" ht="12.75">
      <c r="A39" s="14"/>
      <c r="B39" s="13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202"/>
      <c r="S39" s="159"/>
      <c r="T39" s="159"/>
      <c r="U39" s="159"/>
      <c r="V39" s="160"/>
      <c r="W39" s="159"/>
      <c r="X39" s="169"/>
      <c r="Y39" s="169"/>
      <c r="Z39" s="169"/>
      <c r="AA39" s="169"/>
      <c r="AB39" s="169"/>
      <c r="AC39" s="169"/>
      <c r="AD39" s="169"/>
      <c r="AE39" s="58">
        <f t="shared" si="2"/>
        <v>0</v>
      </c>
      <c r="AF39" s="25">
        <f t="shared" si="3"/>
        <v>0</v>
      </c>
      <c r="AG39" s="93">
        <f t="shared" si="1"/>
        <v>0</v>
      </c>
    </row>
    <row r="40" spans="1:33" ht="12.75">
      <c r="A40" s="14"/>
      <c r="B40" s="13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202"/>
      <c r="S40" s="159"/>
      <c r="T40" s="159"/>
      <c r="U40" s="159"/>
      <c r="V40" s="160"/>
      <c r="W40" s="159"/>
      <c r="X40" s="169"/>
      <c r="Y40" s="169"/>
      <c r="Z40" s="169"/>
      <c r="AA40" s="169"/>
      <c r="AB40" s="169"/>
      <c r="AC40" s="169"/>
      <c r="AD40" s="169"/>
      <c r="AE40" s="58">
        <f t="shared" si="2"/>
        <v>0</v>
      </c>
      <c r="AF40" s="25">
        <f t="shared" si="3"/>
        <v>0</v>
      </c>
      <c r="AG40" s="93">
        <f t="shared" si="1"/>
        <v>0</v>
      </c>
    </row>
    <row r="41" spans="1:33" ht="12.75">
      <c r="A41" s="14"/>
      <c r="B41" s="13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202"/>
      <c r="S41" s="159"/>
      <c r="T41" s="159"/>
      <c r="U41" s="159"/>
      <c r="V41" s="160"/>
      <c r="W41" s="159"/>
      <c r="X41" s="169"/>
      <c r="Y41" s="169"/>
      <c r="Z41" s="169"/>
      <c r="AA41" s="169"/>
      <c r="AB41" s="169"/>
      <c r="AC41" s="169"/>
      <c r="AD41" s="169"/>
      <c r="AE41" s="58">
        <f t="shared" si="2"/>
        <v>0</v>
      </c>
      <c r="AF41" s="25">
        <f t="shared" si="3"/>
        <v>0</v>
      </c>
      <c r="AG41" s="93">
        <f t="shared" si="1"/>
        <v>0</v>
      </c>
    </row>
    <row r="42" spans="1:33" ht="12.75">
      <c r="A42" s="14"/>
      <c r="B42" s="13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202"/>
      <c r="S42" s="159"/>
      <c r="T42" s="159"/>
      <c r="U42" s="159"/>
      <c r="V42" s="160"/>
      <c r="W42" s="159"/>
      <c r="X42" s="169"/>
      <c r="Y42" s="169"/>
      <c r="Z42" s="169"/>
      <c r="AA42" s="169"/>
      <c r="AB42" s="169"/>
      <c r="AC42" s="169"/>
      <c r="AD42" s="169"/>
      <c r="AE42" s="58">
        <f t="shared" si="2"/>
        <v>0</v>
      </c>
      <c r="AF42" s="25">
        <f t="shared" si="3"/>
        <v>0</v>
      </c>
      <c r="AG42" s="93">
        <f t="shared" si="1"/>
        <v>0</v>
      </c>
    </row>
    <row r="43" spans="1:33" ht="12.75">
      <c r="A43" s="14"/>
      <c r="B43" s="13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202"/>
      <c r="S43" s="159"/>
      <c r="T43" s="159"/>
      <c r="U43" s="159"/>
      <c r="V43" s="160"/>
      <c r="W43" s="159"/>
      <c r="X43" s="169"/>
      <c r="Y43" s="169"/>
      <c r="Z43" s="169"/>
      <c r="AA43" s="169"/>
      <c r="AB43" s="169"/>
      <c r="AC43" s="169"/>
      <c r="AD43" s="169"/>
      <c r="AE43" s="58">
        <f t="shared" si="2"/>
        <v>0</v>
      </c>
      <c r="AF43" s="25">
        <f t="shared" si="3"/>
        <v>0</v>
      </c>
      <c r="AG43" s="93">
        <f aca="true" t="shared" si="4" ref="AG43:AG74">C43*($C$9-$C$116)+D43*($D$9-$D$116)+E43*($E$9-$E$116)+F43*($F$9-$F$116)+G43*($G$9-$G$116)+H43*($H$9-$H$116)+I43*($I$9-$I$116)+J43*($J$9-$J$116)+K43*($K$9-$K$116)+L43*($L$9-$L$116)+M43*($M$9-$M$116)+N43*($N$9-$N$116)+O43*($O$9-$O$116)+P43*($P$9-$P$116)+Q43*($Q$9-$Q$116)+R43*($R$9-$R$116)++S43*($S$9-$S$116)+T43*($T$9-$T$116)+U43*($U$9-$U$116)+V43*($V$9-$V$116)+W43*($W$9+$W$116)+Y43*($Y$9-$Y$116)+Z43*($Z$9-$Z$116)+AA43*($AA$9-$AA$116)+AB43*($AB$9-$AB$116)+AC43*($AC$9-$AC$116)+AD43*($AD$9-$AD$116)+X43*($X$9-$X$116)</f>
        <v>0</v>
      </c>
    </row>
    <row r="44" spans="1:33" ht="12.75">
      <c r="A44" s="14"/>
      <c r="B44" s="13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202"/>
      <c r="S44" s="159"/>
      <c r="T44" s="159"/>
      <c r="U44" s="159"/>
      <c r="V44" s="160"/>
      <c r="W44" s="159"/>
      <c r="X44" s="169"/>
      <c r="Y44" s="169"/>
      <c r="Z44" s="169"/>
      <c r="AA44" s="169"/>
      <c r="AB44" s="169"/>
      <c r="AC44" s="169"/>
      <c r="AD44" s="169"/>
      <c r="AE44" s="58">
        <f t="shared" si="2"/>
        <v>0</v>
      </c>
      <c r="AF44" s="25">
        <f t="shared" si="3"/>
        <v>0</v>
      </c>
      <c r="AG44" s="93">
        <f t="shared" si="4"/>
        <v>0</v>
      </c>
    </row>
    <row r="45" spans="1:33" ht="12.75">
      <c r="A45" s="14"/>
      <c r="B45" s="13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202"/>
      <c r="S45" s="159"/>
      <c r="T45" s="159"/>
      <c r="U45" s="159"/>
      <c r="V45" s="160"/>
      <c r="W45" s="159"/>
      <c r="X45" s="169"/>
      <c r="Y45" s="169"/>
      <c r="Z45" s="169"/>
      <c r="AA45" s="169"/>
      <c r="AB45" s="169"/>
      <c r="AC45" s="169"/>
      <c r="AD45" s="169"/>
      <c r="AE45" s="58">
        <f t="shared" si="2"/>
        <v>0</v>
      </c>
      <c r="AF45" s="25">
        <f t="shared" si="3"/>
        <v>0</v>
      </c>
      <c r="AG45" s="93">
        <f t="shared" si="4"/>
        <v>0</v>
      </c>
    </row>
    <row r="46" spans="1:33" ht="12.75">
      <c r="A46" s="14"/>
      <c r="B46" s="13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202"/>
      <c r="S46" s="159"/>
      <c r="T46" s="159"/>
      <c r="U46" s="159"/>
      <c r="V46" s="160"/>
      <c r="W46" s="159"/>
      <c r="X46" s="169"/>
      <c r="Y46" s="169"/>
      <c r="Z46" s="169"/>
      <c r="AA46" s="169"/>
      <c r="AB46" s="169"/>
      <c r="AC46" s="169"/>
      <c r="AD46" s="169"/>
      <c r="AE46" s="58">
        <f t="shared" si="2"/>
        <v>0</v>
      </c>
      <c r="AF46" s="25">
        <f t="shared" si="3"/>
        <v>0</v>
      </c>
      <c r="AG46" s="93">
        <f t="shared" si="4"/>
        <v>0</v>
      </c>
    </row>
    <row r="47" spans="1:33" ht="12.75">
      <c r="A47" s="14"/>
      <c r="B47" s="13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202"/>
      <c r="S47" s="159"/>
      <c r="T47" s="159"/>
      <c r="U47" s="159"/>
      <c r="V47" s="160"/>
      <c r="W47" s="159"/>
      <c r="X47" s="169"/>
      <c r="Y47" s="169"/>
      <c r="Z47" s="169"/>
      <c r="AA47" s="169"/>
      <c r="AB47" s="169"/>
      <c r="AC47" s="169"/>
      <c r="AD47" s="169"/>
      <c r="AE47" s="58">
        <f t="shared" si="2"/>
        <v>0</v>
      </c>
      <c r="AF47" s="25">
        <f t="shared" si="3"/>
        <v>0</v>
      </c>
      <c r="AG47" s="93">
        <f t="shared" si="4"/>
        <v>0</v>
      </c>
    </row>
    <row r="48" spans="1:33" ht="12.75">
      <c r="A48" s="14"/>
      <c r="B48" s="13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202"/>
      <c r="S48" s="159"/>
      <c r="T48" s="159"/>
      <c r="U48" s="159"/>
      <c r="V48" s="160"/>
      <c r="W48" s="159"/>
      <c r="X48" s="169"/>
      <c r="Y48" s="169"/>
      <c r="Z48" s="169"/>
      <c r="AA48" s="169"/>
      <c r="AB48" s="169"/>
      <c r="AC48" s="169"/>
      <c r="AD48" s="169"/>
      <c r="AE48" s="58">
        <f t="shared" si="2"/>
        <v>0</v>
      </c>
      <c r="AF48" s="25">
        <f t="shared" si="3"/>
        <v>0</v>
      </c>
      <c r="AG48" s="93">
        <f t="shared" si="4"/>
        <v>0</v>
      </c>
    </row>
    <row r="49" spans="1:33" ht="12.75">
      <c r="A49" s="14"/>
      <c r="B49" s="13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70"/>
      <c r="N49" s="170"/>
      <c r="O49" s="169"/>
      <c r="P49" s="170"/>
      <c r="Q49" s="170"/>
      <c r="R49" s="202"/>
      <c r="S49" s="159"/>
      <c r="T49" s="159"/>
      <c r="U49" s="159"/>
      <c r="V49" s="160"/>
      <c r="W49" s="159"/>
      <c r="X49" s="169"/>
      <c r="Y49" s="169"/>
      <c r="Z49" s="169"/>
      <c r="AA49" s="169"/>
      <c r="AB49" s="169"/>
      <c r="AC49" s="169"/>
      <c r="AD49" s="169"/>
      <c r="AE49" s="58">
        <f t="shared" si="2"/>
        <v>0</v>
      </c>
      <c r="AF49" s="25">
        <f t="shared" si="3"/>
        <v>0</v>
      </c>
      <c r="AG49" s="93">
        <f t="shared" si="4"/>
        <v>0</v>
      </c>
    </row>
    <row r="50" spans="1:33" ht="12.75">
      <c r="A50" s="14"/>
      <c r="B50" s="13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202"/>
      <c r="S50" s="159"/>
      <c r="T50" s="159"/>
      <c r="U50" s="159"/>
      <c r="V50" s="160"/>
      <c r="W50" s="159"/>
      <c r="X50" s="169"/>
      <c r="Y50" s="169"/>
      <c r="Z50" s="169"/>
      <c r="AA50" s="169"/>
      <c r="AB50" s="169"/>
      <c r="AC50" s="169"/>
      <c r="AD50" s="169"/>
      <c r="AE50" s="58">
        <f t="shared" si="2"/>
        <v>0</v>
      </c>
      <c r="AF50" s="25">
        <f t="shared" si="3"/>
        <v>0</v>
      </c>
      <c r="AG50" s="93">
        <f t="shared" si="4"/>
        <v>0</v>
      </c>
    </row>
    <row r="51" spans="1:33" ht="12.75">
      <c r="A51" s="14"/>
      <c r="B51" s="13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70"/>
      <c r="P51" s="169"/>
      <c r="Q51" s="169"/>
      <c r="R51" s="202"/>
      <c r="S51" s="159"/>
      <c r="T51" s="159"/>
      <c r="U51" s="159"/>
      <c r="V51" s="160"/>
      <c r="W51" s="159"/>
      <c r="X51" s="169"/>
      <c r="Y51" s="169"/>
      <c r="Z51" s="169"/>
      <c r="AA51" s="169"/>
      <c r="AB51" s="169"/>
      <c r="AC51" s="169"/>
      <c r="AD51" s="169"/>
      <c r="AE51" s="58">
        <f t="shared" si="2"/>
        <v>0</v>
      </c>
      <c r="AF51" s="25">
        <f t="shared" si="3"/>
        <v>0</v>
      </c>
      <c r="AG51" s="93">
        <f t="shared" si="4"/>
        <v>0</v>
      </c>
    </row>
    <row r="52" spans="1:33" ht="12.75">
      <c r="A52" s="14"/>
      <c r="B52" s="13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202"/>
      <c r="S52" s="159"/>
      <c r="T52" s="159"/>
      <c r="U52" s="159"/>
      <c r="V52" s="160"/>
      <c r="W52" s="159"/>
      <c r="X52" s="169"/>
      <c r="Y52" s="169"/>
      <c r="Z52" s="169"/>
      <c r="AA52" s="169"/>
      <c r="AB52" s="169"/>
      <c r="AC52" s="169"/>
      <c r="AD52" s="169"/>
      <c r="AE52" s="58">
        <f t="shared" si="2"/>
        <v>0</v>
      </c>
      <c r="AF52" s="25">
        <f t="shared" si="3"/>
        <v>0</v>
      </c>
      <c r="AG52" s="93">
        <f t="shared" si="4"/>
        <v>0</v>
      </c>
    </row>
    <row r="53" spans="1:33" ht="12.75">
      <c r="A53" s="14"/>
      <c r="B53" s="13"/>
      <c r="C53" s="166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9"/>
      <c r="P53" s="163"/>
      <c r="Q53" s="163"/>
      <c r="R53" s="163"/>
      <c r="S53" s="163"/>
      <c r="T53" s="163"/>
      <c r="U53" s="163"/>
      <c r="V53" s="163"/>
      <c r="W53" s="163"/>
      <c r="X53" s="163"/>
      <c r="Y53" s="169"/>
      <c r="Z53" s="162"/>
      <c r="AA53" s="163"/>
      <c r="AB53" s="164"/>
      <c r="AC53" s="169"/>
      <c r="AD53" s="169"/>
      <c r="AE53" s="58">
        <f aca="true" t="shared" si="5" ref="AE53:AE110">$C$9*C53+$D$9*D53+$E$9*E53+$F$9*F53+$G$9*G53+$H$9*H53+$I$9*I53+$J$9*J53+$K$9*K53+$L$9*L53+$M$9*M53+$N$9*N53+$O$9*O53+$P$9*P53+$Q$9*Q53+$R$9*R53+$S$9*S53+$T$9*T53+$U$9*U53+$V$9*V53+$W$9*W53+$X$9*X53+$Y$9*Y53+$Z$9*Z53+$AA$9*AA53+$AB$9*AB53+$AC$9*AC53+$AD$9*AD53</f>
        <v>0</v>
      </c>
      <c r="AF53" s="25">
        <f>SUM(C53:T53,X53:AD53)</f>
        <v>0</v>
      </c>
      <c r="AG53" s="93">
        <f t="shared" si="4"/>
        <v>0</v>
      </c>
    </row>
    <row r="54" spans="1:33" ht="12.75">
      <c r="A54" s="14"/>
      <c r="B54" s="13"/>
      <c r="C54" s="166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2"/>
      <c r="AA54" s="163"/>
      <c r="AB54" s="164"/>
      <c r="AC54" s="169"/>
      <c r="AD54" s="169"/>
      <c r="AE54" s="58">
        <f t="shared" si="5"/>
        <v>0</v>
      </c>
      <c r="AF54" s="25">
        <f>SUM(C54:T54,X54:AD54)</f>
        <v>0</v>
      </c>
      <c r="AG54" s="93">
        <f t="shared" si="4"/>
        <v>0</v>
      </c>
    </row>
    <row r="55" spans="1:33" ht="12.75">
      <c r="A55" s="14"/>
      <c r="B55" s="13"/>
      <c r="C55" s="106"/>
      <c r="D55" s="218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3"/>
      <c r="AB55" s="104"/>
      <c r="AC55" s="105"/>
      <c r="AD55" s="169"/>
      <c r="AE55" s="58">
        <f t="shared" si="5"/>
        <v>0</v>
      </c>
      <c r="AF55" s="25">
        <f>SUM(C55:T55,X55:AD55)</f>
        <v>0</v>
      </c>
      <c r="AG55" s="93">
        <f t="shared" si="4"/>
        <v>0</v>
      </c>
    </row>
    <row r="56" spans="1:33" ht="12.75">
      <c r="A56" s="14"/>
      <c r="B56" s="13"/>
      <c r="C56" s="106"/>
      <c r="D56" s="218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3"/>
      <c r="AB56" s="104"/>
      <c r="AC56" s="105"/>
      <c r="AD56" s="104"/>
      <c r="AE56" s="58">
        <f t="shared" si="5"/>
        <v>0</v>
      </c>
      <c r="AF56" s="25">
        <f>SUM(C56:T56,X56:AD56)</f>
        <v>0</v>
      </c>
      <c r="AG56" s="93">
        <f t="shared" si="4"/>
        <v>0</v>
      </c>
    </row>
    <row r="57" spans="1:33" ht="12.75">
      <c r="A57" s="14"/>
      <c r="B57" s="13"/>
      <c r="C57" s="106"/>
      <c r="D57" s="218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3"/>
      <c r="AB57" s="104"/>
      <c r="AC57" s="105"/>
      <c r="AD57" s="104"/>
      <c r="AE57" s="58">
        <f t="shared" si="5"/>
        <v>0</v>
      </c>
      <c r="AF57" s="25">
        <f>SUM(C57:T57,X57:AD57)</f>
        <v>0</v>
      </c>
      <c r="AG57" s="93">
        <f t="shared" si="4"/>
        <v>0</v>
      </c>
    </row>
    <row r="58" spans="1:33" ht="12.75">
      <c r="A58" s="14"/>
      <c r="B58" s="13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202"/>
      <c r="S58" s="159"/>
      <c r="T58" s="159"/>
      <c r="U58" s="159"/>
      <c r="V58" s="160"/>
      <c r="W58" s="159"/>
      <c r="X58" s="169"/>
      <c r="Y58" s="159"/>
      <c r="Z58" s="169"/>
      <c r="AA58" s="163"/>
      <c r="AB58" s="169"/>
      <c r="AC58" s="163"/>
      <c r="AD58" s="165"/>
      <c r="AE58" s="58">
        <f t="shared" si="5"/>
        <v>0</v>
      </c>
      <c r="AF58" s="25">
        <f aca="true" t="shared" si="6" ref="AF58:AF78">SUM(C58:T58,X58:AD58)</f>
        <v>0</v>
      </c>
      <c r="AG58" s="93">
        <f t="shared" si="4"/>
        <v>0</v>
      </c>
    </row>
    <row r="59" spans="1:33" ht="12.75">
      <c r="A59" s="14"/>
      <c r="B59" s="13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202"/>
      <c r="S59" s="159"/>
      <c r="T59" s="159"/>
      <c r="U59" s="159"/>
      <c r="V59" s="160"/>
      <c r="W59" s="159"/>
      <c r="X59" s="169"/>
      <c r="Y59" s="159"/>
      <c r="Z59" s="169"/>
      <c r="AA59" s="169"/>
      <c r="AB59" s="169"/>
      <c r="AC59" s="163"/>
      <c r="AD59" s="165"/>
      <c r="AE59" s="58">
        <f t="shared" si="5"/>
        <v>0</v>
      </c>
      <c r="AF59" s="25">
        <f t="shared" si="6"/>
        <v>0</v>
      </c>
      <c r="AG59" s="93">
        <f t="shared" si="4"/>
        <v>0</v>
      </c>
    </row>
    <row r="60" spans="1:33" ht="12.75">
      <c r="A60" s="14"/>
      <c r="B60" s="13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202"/>
      <c r="S60" s="159"/>
      <c r="T60" s="159"/>
      <c r="U60" s="159"/>
      <c r="V60" s="160"/>
      <c r="W60" s="159"/>
      <c r="X60" s="169"/>
      <c r="Y60" s="169"/>
      <c r="Z60" s="169"/>
      <c r="AA60" s="169"/>
      <c r="AB60" s="169"/>
      <c r="AC60" s="163"/>
      <c r="AD60" s="165"/>
      <c r="AE60" s="58">
        <f t="shared" si="5"/>
        <v>0</v>
      </c>
      <c r="AF60" s="25">
        <f t="shared" si="6"/>
        <v>0</v>
      </c>
      <c r="AG60" s="93">
        <f t="shared" si="4"/>
        <v>0</v>
      </c>
    </row>
    <row r="61" spans="1:33" ht="12.75">
      <c r="A61" s="14"/>
      <c r="B61" s="13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202"/>
      <c r="S61" s="159"/>
      <c r="T61" s="159"/>
      <c r="U61" s="159"/>
      <c r="V61" s="160"/>
      <c r="W61" s="159"/>
      <c r="X61" s="169"/>
      <c r="Y61" s="169"/>
      <c r="Z61" s="169"/>
      <c r="AA61" s="169"/>
      <c r="AB61" s="169"/>
      <c r="AC61" s="169"/>
      <c r="AD61" s="165"/>
      <c r="AE61" s="58">
        <f t="shared" si="5"/>
        <v>0</v>
      </c>
      <c r="AF61" s="25">
        <f t="shared" si="6"/>
        <v>0</v>
      </c>
      <c r="AG61" s="93">
        <f t="shared" si="4"/>
        <v>0</v>
      </c>
    </row>
    <row r="62" spans="1:33" ht="12.75">
      <c r="A62" s="14"/>
      <c r="B62" s="13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202"/>
      <c r="S62" s="159"/>
      <c r="T62" s="159"/>
      <c r="U62" s="159"/>
      <c r="V62" s="160"/>
      <c r="W62" s="159"/>
      <c r="X62" s="169"/>
      <c r="Y62" s="169"/>
      <c r="Z62" s="169"/>
      <c r="AA62" s="169"/>
      <c r="AB62" s="169"/>
      <c r="AC62" s="169"/>
      <c r="AD62" s="169"/>
      <c r="AE62" s="58">
        <f t="shared" si="5"/>
        <v>0</v>
      </c>
      <c r="AF62" s="25">
        <f t="shared" si="6"/>
        <v>0</v>
      </c>
      <c r="AG62" s="93">
        <f t="shared" si="4"/>
        <v>0</v>
      </c>
    </row>
    <row r="63" spans="1:33" ht="12.75">
      <c r="A63" s="14"/>
      <c r="B63" s="13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202"/>
      <c r="S63" s="159"/>
      <c r="T63" s="159"/>
      <c r="U63" s="159"/>
      <c r="V63" s="160"/>
      <c r="W63" s="159"/>
      <c r="X63" s="169"/>
      <c r="Y63" s="169"/>
      <c r="Z63" s="169"/>
      <c r="AA63" s="169"/>
      <c r="AB63" s="169"/>
      <c r="AC63" s="169"/>
      <c r="AD63" s="169"/>
      <c r="AE63" s="58">
        <f t="shared" si="5"/>
        <v>0</v>
      </c>
      <c r="AF63" s="25">
        <f t="shared" si="6"/>
        <v>0</v>
      </c>
      <c r="AG63" s="93">
        <f t="shared" si="4"/>
        <v>0</v>
      </c>
    </row>
    <row r="64" spans="1:33" ht="12.75">
      <c r="A64" s="14"/>
      <c r="B64" s="13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202"/>
      <c r="S64" s="159"/>
      <c r="T64" s="159"/>
      <c r="U64" s="159"/>
      <c r="V64" s="160"/>
      <c r="W64" s="159"/>
      <c r="X64" s="169"/>
      <c r="Y64" s="169"/>
      <c r="Z64" s="169"/>
      <c r="AA64" s="169"/>
      <c r="AB64" s="169"/>
      <c r="AC64" s="169"/>
      <c r="AD64" s="169"/>
      <c r="AE64" s="58">
        <f t="shared" si="5"/>
        <v>0</v>
      </c>
      <c r="AF64" s="25">
        <f t="shared" si="6"/>
        <v>0</v>
      </c>
      <c r="AG64" s="93">
        <f t="shared" si="4"/>
        <v>0</v>
      </c>
    </row>
    <row r="65" spans="1:33" ht="12.75">
      <c r="A65" s="14"/>
      <c r="B65" s="13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202"/>
      <c r="S65" s="159"/>
      <c r="T65" s="159"/>
      <c r="U65" s="159"/>
      <c r="V65" s="160"/>
      <c r="W65" s="159"/>
      <c r="X65" s="169"/>
      <c r="Y65" s="169"/>
      <c r="Z65" s="169"/>
      <c r="AA65" s="169"/>
      <c r="AB65" s="169"/>
      <c r="AC65" s="169"/>
      <c r="AD65" s="169"/>
      <c r="AE65" s="58">
        <f t="shared" si="5"/>
        <v>0</v>
      </c>
      <c r="AF65" s="25">
        <f t="shared" si="6"/>
        <v>0</v>
      </c>
      <c r="AG65" s="93">
        <f t="shared" si="4"/>
        <v>0</v>
      </c>
    </row>
    <row r="66" spans="1:33" ht="12.75">
      <c r="A66" s="14"/>
      <c r="B66" s="13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202"/>
      <c r="S66" s="159"/>
      <c r="T66" s="159"/>
      <c r="U66" s="159"/>
      <c r="V66" s="160"/>
      <c r="W66" s="159"/>
      <c r="X66" s="169"/>
      <c r="Y66" s="169"/>
      <c r="Z66" s="169"/>
      <c r="AA66" s="169"/>
      <c r="AB66" s="169"/>
      <c r="AC66" s="169"/>
      <c r="AD66" s="169"/>
      <c r="AE66" s="58">
        <f t="shared" si="5"/>
        <v>0</v>
      </c>
      <c r="AF66" s="25">
        <f t="shared" si="6"/>
        <v>0</v>
      </c>
      <c r="AG66" s="93">
        <f t="shared" si="4"/>
        <v>0</v>
      </c>
    </row>
    <row r="67" spans="1:33" ht="12.75">
      <c r="A67" s="14"/>
      <c r="B67" s="13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202"/>
      <c r="S67" s="159"/>
      <c r="T67" s="159"/>
      <c r="U67" s="159"/>
      <c r="V67" s="160"/>
      <c r="W67" s="159"/>
      <c r="X67" s="169"/>
      <c r="Y67" s="169"/>
      <c r="Z67" s="169"/>
      <c r="AA67" s="169"/>
      <c r="AB67" s="169"/>
      <c r="AC67" s="169"/>
      <c r="AD67" s="169"/>
      <c r="AE67" s="58">
        <f t="shared" si="5"/>
        <v>0</v>
      </c>
      <c r="AF67" s="25">
        <f t="shared" si="6"/>
        <v>0</v>
      </c>
      <c r="AG67" s="93">
        <f t="shared" si="4"/>
        <v>0</v>
      </c>
    </row>
    <row r="68" spans="1:33" ht="12.75">
      <c r="A68" s="14"/>
      <c r="B68" s="13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202"/>
      <c r="S68" s="159"/>
      <c r="T68" s="159"/>
      <c r="U68" s="159"/>
      <c r="V68" s="160"/>
      <c r="W68" s="159"/>
      <c r="X68" s="169"/>
      <c r="Y68" s="169"/>
      <c r="Z68" s="169"/>
      <c r="AA68" s="169"/>
      <c r="AB68" s="169"/>
      <c r="AC68" s="169"/>
      <c r="AD68" s="169"/>
      <c r="AE68" s="58">
        <f t="shared" si="5"/>
        <v>0</v>
      </c>
      <c r="AF68" s="25">
        <f t="shared" si="6"/>
        <v>0</v>
      </c>
      <c r="AG68" s="93">
        <f t="shared" si="4"/>
        <v>0</v>
      </c>
    </row>
    <row r="69" spans="1:33" ht="12.75">
      <c r="A69" s="14"/>
      <c r="B69" s="13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202"/>
      <c r="S69" s="159"/>
      <c r="T69" s="159"/>
      <c r="U69" s="159"/>
      <c r="V69" s="160"/>
      <c r="W69" s="159"/>
      <c r="X69" s="169"/>
      <c r="Y69" s="169"/>
      <c r="Z69" s="169"/>
      <c r="AA69" s="169"/>
      <c r="AB69" s="169"/>
      <c r="AC69" s="169"/>
      <c r="AD69" s="169"/>
      <c r="AE69" s="58">
        <f t="shared" si="5"/>
        <v>0</v>
      </c>
      <c r="AF69" s="25">
        <f t="shared" si="6"/>
        <v>0</v>
      </c>
      <c r="AG69" s="93">
        <f t="shared" si="4"/>
        <v>0</v>
      </c>
    </row>
    <row r="70" spans="1:33" ht="12.75">
      <c r="A70" s="14"/>
      <c r="B70" s="13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202"/>
      <c r="S70" s="159"/>
      <c r="T70" s="159"/>
      <c r="U70" s="159"/>
      <c r="V70" s="160"/>
      <c r="W70" s="159"/>
      <c r="X70" s="169"/>
      <c r="Y70" s="169"/>
      <c r="Z70" s="169"/>
      <c r="AA70" s="169"/>
      <c r="AB70" s="169"/>
      <c r="AC70" s="169"/>
      <c r="AD70" s="169"/>
      <c r="AE70" s="58">
        <f t="shared" si="5"/>
        <v>0</v>
      </c>
      <c r="AF70" s="25">
        <f t="shared" si="6"/>
        <v>0</v>
      </c>
      <c r="AG70" s="93">
        <f t="shared" si="4"/>
        <v>0</v>
      </c>
    </row>
    <row r="71" spans="1:33" ht="12.75">
      <c r="A71" s="14"/>
      <c r="B71" s="13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202"/>
      <c r="S71" s="159"/>
      <c r="T71" s="159"/>
      <c r="U71" s="159"/>
      <c r="V71" s="160"/>
      <c r="W71" s="159"/>
      <c r="X71" s="169"/>
      <c r="Y71" s="169"/>
      <c r="Z71" s="169"/>
      <c r="AA71" s="169"/>
      <c r="AB71" s="169"/>
      <c r="AC71" s="169"/>
      <c r="AD71" s="169"/>
      <c r="AE71" s="58">
        <f t="shared" si="5"/>
        <v>0</v>
      </c>
      <c r="AF71" s="25">
        <f t="shared" si="6"/>
        <v>0</v>
      </c>
      <c r="AG71" s="93">
        <f t="shared" si="4"/>
        <v>0</v>
      </c>
    </row>
    <row r="72" spans="1:33" ht="12.75">
      <c r="A72" s="14"/>
      <c r="B72" s="13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202"/>
      <c r="S72" s="159"/>
      <c r="T72" s="159"/>
      <c r="U72" s="159"/>
      <c r="V72" s="160"/>
      <c r="W72" s="159"/>
      <c r="X72" s="169"/>
      <c r="Y72" s="169"/>
      <c r="Z72" s="169"/>
      <c r="AA72" s="169"/>
      <c r="AB72" s="169"/>
      <c r="AC72" s="169"/>
      <c r="AD72" s="169"/>
      <c r="AE72" s="58">
        <f t="shared" si="5"/>
        <v>0</v>
      </c>
      <c r="AF72" s="25">
        <f t="shared" si="6"/>
        <v>0</v>
      </c>
      <c r="AG72" s="93">
        <f t="shared" si="4"/>
        <v>0</v>
      </c>
    </row>
    <row r="73" spans="1:33" ht="12.75">
      <c r="A73" s="14"/>
      <c r="B73" s="13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70"/>
      <c r="N73" s="170"/>
      <c r="O73" s="169"/>
      <c r="P73" s="170"/>
      <c r="Q73" s="170"/>
      <c r="R73" s="202"/>
      <c r="S73" s="159"/>
      <c r="T73" s="159"/>
      <c r="U73" s="159"/>
      <c r="V73" s="160"/>
      <c r="W73" s="159"/>
      <c r="X73" s="169"/>
      <c r="Y73" s="169"/>
      <c r="Z73" s="169"/>
      <c r="AA73" s="169"/>
      <c r="AB73" s="169"/>
      <c r="AC73" s="169"/>
      <c r="AD73" s="169"/>
      <c r="AE73" s="58">
        <f t="shared" si="5"/>
        <v>0</v>
      </c>
      <c r="AF73" s="25">
        <f t="shared" si="6"/>
        <v>0</v>
      </c>
      <c r="AG73" s="93">
        <f t="shared" si="4"/>
        <v>0</v>
      </c>
    </row>
    <row r="74" spans="1:33" ht="12.75">
      <c r="A74" s="14"/>
      <c r="B74" s="13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202"/>
      <c r="S74" s="159"/>
      <c r="T74" s="159"/>
      <c r="U74" s="159"/>
      <c r="V74" s="160"/>
      <c r="W74" s="159"/>
      <c r="X74" s="169"/>
      <c r="Y74" s="169"/>
      <c r="Z74" s="169"/>
      <c r="AA74" s="169"/>
      <c r="AB74" s="169"/>
      <c r="AC74" s="169"/>
      <c r="AD74" s="169"/>
      <c r="AE74" s="58">
        <f t="shared" si="5"/>
        <v>0</v>
      </c>
      <c r="AF74" s="25">
        <f t="shared" si="6"/>
        <v>0</v>
      </c>
      <c r="AG74" s="93">
        <f t="shared" si="4"/>
        <v>0</v>
      </c>
    </row>
    <row r="75" spans="1:33" ht="12.75">
      <c r="A75" s="14"/>
      <c r="B75" s="13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70"/>
      <c r="P75" s="169"/>
      <c r="Q75" s="169"/>
      <c r="R75" s="202"/>
      <c r="S75" s="159"/>
      <c r="T75" s="159"/>
      <c r="U75" s="159"/>
      <c r="V75" s="160"/>
      <c r="W75" s="159"/>
      <c r="X75" s="169"/>
      <c r="Y75" s="169"/>
      <c r="Z75" s="169"/>
      <c r="AA75" s="169"/>
      <c r="AB75" s="169"/>
      <c r="AC75" s="169"/>
      <c r="AD75" s="169"/>
      <c r="AE75" s="58">
        <f t="shared" si="5"/>
        <v>0</v>
      </c>
      <c r="AF75" s="25">
        <f t="shared" si="6"/>
        <v>0</v>
      </c>
      <c r="AG75" s="93">
        <f aca="true" t="shared" si="7" ref="AG75:AG110">C75*($C$9-$C$116)+D75*($D$9-$D$116)+E75*($E$9-$E$116)+F75*($F$9-$F$116)+G75*($G$9-$G$116)+H75*($H$9-$H$116)+I75*($I$9-$I$116)+J75*($J$9-$J$116)+K75*($K$9-$K$116)+L75*($L$9-$L$116)+M75*($M$9-$M$116)+N75*($N$9-$N$116)+O75*($O$9-$O$116)+P75*($P$9-$P$116)+Q75*($Q$9-$Q$116)+R75*($R$9-$R$116)++S75*($S$9-$S$116)+T75*($T$9-$T$116)+U75*($U$9-$U$116)+V75*($V$9-$V$116)+W75*($W$9+$W$116)+Y75*($Y$9-$Y$116)+Z75*($Z$9-$Z$116)+AA75*($AA$9-$AA$116)+AB75*($AB$9-$AB$116)+AC75*($AC$9-$AC$116)+AD75*($AD$9-$AD$116)+X75*($X$9-$X$116)</f>
        <v>0</v>
      </c>
    </row>
    <row r="76" spans="1:33" ht="12.75">
      <c r="A76" s="14"/>
      <c r="B76" s="13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202"/>
      <c r="S76" s="159"/>
      <c r="T76" s="159"/>
      <c r="U76" s="159"/>
      <c r="V76" s="160"/>
      <c r="W76" s="159"/>
      <c r="X76" s="169"/>
      <c r="Y76" s="169"/>
      <c r="Z76" s="169"/>
      <c r="AA76" s="169"/>
      <c r="AB76" s="169"/>
      <c r="AC76" s="169"/>
      <c r="AD76" s="169"/>
      <c r="AE76" s="58">
        <f t="shared" si="5"/>
        <v>0</v>
      </c>
      <c r="AF76" s="25">
        <f t="shared" si="6"/>
        <v>0</v>
      </c>
      <c r="AG76" s="93">
        <f t="shared" si="7"/>
        <v>0</v>
      </c>
    </row>
    <row r="77" spans="1:33" ht="12.75">
      <c r="A77" s="14"/>
      <c r="B77" s="13"/>
      <c r="C77" s="168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202"/>
      <c r="S77" s="163"/>
      <c r="T77" s="163"/>
      <c r="U77" s="159"/>
      <c r="V77" s="163"/>
      <c r="W77" s="159"/>
      <c r="X77" s="169"/>
      <c r="Y77" s="169"/>
      <c r="Z77" s="162"/>
      <c r="AA77" s="169"/>
      <c r="AB77" s="164"/>
      <c r="AC77" s="169"/>
      <c r="AD77" s="169"/>
      <c r="AE77" s="58">
        <f t="shared" si="5"/>
        <v>0</v>
      </c>
      <c r="AF77" s="25">
        <f t="shared" si="6"/>
        <v>0</v>
      </c>
      <c r="AG77" s="93">
        <f t="shared" si="7"/>
        <v>0</v>
      </c>
    </row>
    <row r="78" spans="1:33" ht="12.75">
      <c r="A78" s="14"/>
      <c r="B78" s="13"/>
      <c r="C78" s="168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202"/>
      <c r="S78" s="163"/>
      <c r="T78" s="163"/>
      <c r="U78" s="163"/>
      <c r="V78" s="163"/>
      <c r="W78" s="163"/>
      <c r="X78" s="163"/>
      <c r="Y78" s="169"/>
      <c r="Z78" s="162"/>
      <c r="AA78" s="169"/>
      <c r="AB78" s="164"/>
      <c r="AC78" s="169"/>
      <c r="AD78" s="169"/>
      <c r="AE78" s="58">
        <f t="shared" si="5"/>
        <v>0</v>
      </c>
      <c r="AF78" s="25">
        <f t="shared" si="6"/>
        <v>0</v>
      </c>
      <c r="AG78" s="93">
        <f t="shared" si="7"/>
        <v>0</v>
      </c>
    </row>
    <row r="79" spans="1:35" ht="12.75">
      <c r="A79" s="14"/>
      <c r="B79" s="13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202"/>
      <c r="S79" s="159"/>
      <c r="T79" s="159"/>
      <c r="U79" s="159"/>
      <c r="V79" s="160"/>
      <c r="W79" s="159"/>
      <c r="X79" s="161"/>
      <c r="Y79" s="159"/>
      <c r="Z79" s="169"/>
      <c r="AA79" s="163"/>
      <c r="AB79" s="169"/>
      <c r="AC79" s="163"/>
      <c r="AD79" s="165"/>
      <c r="AE79" s="58">
        <f t="shared" si="5"/>
        <v>0</v>
      </c>
      <c r="AF79" s="25">
        <f>SUM(C79:T79,X79:AD79)</f>
        <v>0</v>
      </c>
      <c r="AG79" s="93">
        <f t="shared" si="7"/>
        <v>0</v>
      </c>
      <c r="AI79" s="178">
        <f>SUM(C79,D79:T79,X79:AD79)</f>
        <v>0</v>
      </c>
    </row>
    <row r="80" spans="1:33" ht="12.75">
      <c r="A80" s="14"/>
      <c r="B80" s="13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202"/>
      <c r="S80" s="159"/>
      <c r="T80" s="159"/>
      <c r="U80" s="159"/>
      <c r="V80" s="160"/>
      <c r="W80" s="159"/>
      <c r="X80" s="169"/>
      <c r="Y80" s="159"/>
      <c r="Z80" s="169"/>
      <c r="AA80" s="163"/>
      <c r="AB80" s="169"/>
      <c r="AC80" s="163"/>
      <c r="AD80" s="165"/>
      <c r="AE80" s="58">
        <f t="shared" si="5"/>
        <v>0</v>
      </c>
      <c r="AF80" s="25">
        <f aca="true" t="shared" si="8" ref="AF80:AF107">SUM(C80:T80,X80:AD80)</f>
        <v>0</v>
      </c>
      <c r="AG80" s="93">
        <f t="shared" si="7"/>
        <v>0</v>
      </c>
    </row>
    <row r="81" spans="1:33" ht="12.75">
      <c r="A81" s="14"/>
      <c r="B81" s="13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202"/>
      <c r="S81" s="159"/>
      <c r="T81" s="159"/>
      <c r="U81" s="159"/>
      <c r="V81" s="160"/>
      <c r="W81" s="159"/>
      <c r="X81" s="169"/>
      <c r="Y81" s="159"/>
      <c r="Z81" s="169"/>
      <c r="AA81" s="169"/>
      <c r="AB81" s="169"/>
      <c r="AC81" s="163"/>
      <c r="AD81" s="165"/>
      <c r="AE81" s="58">
        <f t="shared" si="5"/>
        <v>0</v>
      </c>
      <c r="AF81" s="25">
        <f t="shared" si="8"/>
        <v>0</v>
      </c>
      <c r="AG81" s="93">
        <f t="shared" si="7"/>
        <v>0</v>
      </c>
    </row>
    <row r="82" spans="1:33" ht="12.75">
      <c r="A82" s="14"/>
      <c r="B82" s="13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202"/>
      <c r="S82" s="159"/>
      <c r="T82" s="159"/>
      <c r="U82" s="159"/>
      <c r="V82" s="160"/>
      <c r="W82" s="159"/>
      <c r="X82" s="169"/>
      <c r="Y82" s="169"/>
      <c r="Z82" s="169"/>
      <c r="AA82" s="169"/>
      <c r="AB82" s="169"/>
      <c r="AC82" s="163"/>
      <c r="AD82" s="165"/>
      <c r="AE82" s="58">
        <f t="shared" si="5"/>
        <v>0</v>
      </c>
      <c r="AF82" s="25">
        <f t="shared" si="8"/>
        <v>0</v>
      </c>
      <c r="AG82" s="93">
        <f t="shared" si="7"/>
        <v>0</v>
      </c>
    </row>
    <row r="83" spans="1:33" ht="12.75">
      <c r="A83" s="14"/>
      <c r="B83" s="13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202"/>
      <c r="S83" s="159"/>
      <c r="T83" s="159"/>
      <c r="U83" s="159"/>
      <c r="V83" s="160"/>
      <c r="W83" s="159"/>
      <c r="X83" s="169"/>
      <c r="Y83" s="169"/>
      <c r="Z83" s="169"/>
      <c r="AA83" s="169"/>
      <c r="AB83" s="169"/>
      <c r="AC83" s="169"/>
      <c r="AD83" s="165"/>
      <c r="AE83" s="58">
        <f t="shared" si="5"/>
        <v>0</v>
      </c>
      <c r="AF83" s="25">
        <f t="shared" si="8"/>
        <v>0</v>
      </c>
      <c r="AG83" s="93">
        <f t="shared" si="7"/>
        <v>0</v>
      </c>
    </row>
    <row r="84" spans="1:33" ht="12.75">
      <c r="A84" s="14"/>
      <c r="B84" s="13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202"/>
      <c r="S84" s="159"/>
      <c r="T84" s="159"/>
      <c r="U84" s="159"/>
      <c r="V84" s="160"/>
      <c r="W84" s="159"/>
      <c r="X84" s="169"/>
      <c r="Y84" s="169"/>
      <c r="Z84" s="169"/>
      <c r="AA84" s="169"/>
      <c r="AB84" s="169"/>
      <c r="AC84" s="169"/>
      <c r="AD84" s="169"/>
      <c r="AE84" s="58">
        <f t="shared" si="5"/>
        <v>0</v>
      </c>
      <c r="AF84" s="25">
        <f t="shared" si="8"/>
        <v>0</v>
      </c>
      <c r="AG84" s="93">
        <f t="shared" si="7"/>
        <v>0</v>
      </c>
    </row>
    <row r="85" spans="1:33" ht="12.75">
      <c r="A85" s="14"/>
      <c r="B85" s="13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202"/>
      <c r="S85" s="159"/>
      <c r="T85" s="159"/>
      <c r="U85" s="159"/>
      <c r="V85" s="160"/>
      <c r="W85" s="159"/>
      <c r="X85" s="169"/>
      <c r="Y85" s="169"/>
      <c r="Z85" s="169"/>
      <c r="AA85" s="169"/>
      <c r="AB85" s="169"/>
      <c r="AC85" s="169"/>
      <c r="AD85" s="169"/>
      <c r="AE85" s="58">
        <f t="shared" si="5"/>
        <v>0</v>
      </c>
      <c r="AF85" s="25">
        <f t="shared" si="8"/>
        <v>0</v>
      </c>
      <c r="AG85" s="93">
        <f t="shared" si="7"/>
        <v>0</v>
      </c>
    </row>
    <row r="86" spans="1:33" ht="12.75">
      <c r="A86" s="14"/>
      <c r="B86" s="13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202"/>
      <c r="S86" s="159"/>
      <c r="T86" s="159"/>
      <c r="U86" s="159"/>
      <c r="V86" s="160"/>
      <c r="W86" s="159"/>
      <c r="X86" s="169"/>
      <c r="Y86" s="169"/>
      <c r="Z86" s="169"/>
      <c r="AA86" s="169"/>
      <c r="AB86" s="169"/>
      <c r="AC86" s="169"/>
      <c r="AD86" s="169"/>
      <c r="AE86" s="58">
        <f t="shared" si="5"/>
        <v>0</v>
      </c>
      <c r="AF86" s="25">
        <f t="shared" si="8"/>
        <v>0</v>
      </c>
      <c r="AG86" s="93">
        <f t="shared" si="7"/>
        <v>0</v>
      </c>
    </row>
    <row r="87" spans="1:33" ht="12.75">
      <c r="A87" s="14"/>
      <c r="B87" s="13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202"/>
      <c r="S87" s="159"/>
      <c r="T87" s="159"/>
      <c r="U87" s="159"/>
      <c r="V87" s="160"/>
      <c r="W87" s="159"/>
      <c r="X87" s="169"/>
      <c r="Y87" s="169"/>
      <c r="Z87" s="169"/>
      <c r="AA87" s="169"/>
      <c r="AB87" s="169"/>
      <c r="AC87" s="169"/>
      <c r="AD87" s="169"/>
      <c r="AE87" s="58">
        <f t="shared" si="5"/>
        <v>0</v>
      </c>
      <c r="AF87" s="25">
        <f t="shared" si="8"/>
        <v>0</v>
      </c>
      <c r="AG87" s="93">
        <f t="shared" si="7"/>
        <v>0</v>
      </c>
    </row>
    <row r="88" spans="1:33" ht="12.75">
      <c r="A88" s="14"/>
      <c r="B88" s="13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202"/>
      <c r="S88" s="159"/>
      <c r="T88" s="159"/>
      <c r="U88" s="159"/>
      <c r="V88" s="160"/>
      <c r="W88" s="159"/>
      <c r="X88" s="169"/>
      <c r="Y88" s="169"/>
      <c r="Z88" s="169"/>
      <c r="AA88" s="169"/>
      <c r="AB88" s="169"/>
      <c r="AC88" s="169"/>
      <c r="AD88" s="169"/>
      <c r="AE88" s="58">
        <f t="shared" si="5"/>
        <v>0</v>
      </c>
      <c r="AF88" s="25">
        <f t="shared" si="8"/>
        <v>0</v>
      </c>
      <c r="AG88" s="93">
        <f t="shared" si="7"/>
        <v>0</v>
      </c>
    </row>
    <row r="89" spans="1:33" ht="12.75">
      <c r="A89" s="14"/>
      <c r="B89" s="13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202"/>
      <c r="S89" s="159"/>
      <c r="T89" s="159"/>
      <c r="U89" s="159"/>
      <c r="V89" s="160"/>
      <c r="W89" s="159"/>
      <c r="X89" s="169"/>
      <c r="Y89" s="169"/>
      <c r="Z89" s="169"/>
      <c r="AA89" s="169"/>
      <c r="AB89" s="169"/>
      <c r="AC89" s="169"/>
      <c r="AD89" s="169"/>
      <c r="AE89" s="58">
        <f t="shared" si="5"/>
        <v>0</v>
      </c>
      <c r="AF89" s="25">
        <f t="shared" si="8"/>
        <v>0</v>
      </c>
      <c r="AG89" s="93">
        <f t="shared" si="7"/>
        <v>0</v>
      </c>
    </row>
    <row r="90" spans="1:33" ht="12.75">
      <c r="A90" s="14"/>
      <c r="B90" s="13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202"/>
      <c r="S90" s="159"/>
      <c r="T90" s="159"/>
      <c r="U90" s="159"/>
      <c r="V90" s="160"/>
      <c r="W90" s="159"/>
      <c r="X90" s="169"/>
      <c r="Y90" s="169"/>
      <c r="Z90" s="169"/>
      <c r="AA90" s="169"/>
      <c r="AB90" s="169"/>
      <c r="AC90" s="169"/>
      <c r="AD90" s="169"/>
      <c r="AE90" s="58">
        <f t="shared" si="5"/>
        <v>0</v>
      </c>
      <c r="AF90" s="25">
        <f t="shared" si="8"/>
        <v>0</v>
      </c>
      <c r="AG90" s="93">
        <f t="shared" si="7"/>
        <v>0</v>
      </c>
    </row>
    <row r="91" spans="1:33" ht="12.75">
      <c r="A91" s="14"/>
      <c r="B91" s="13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202"/>
      <c r="S91" s="159"/>
      <c r="T91" s="159"/>
      <c r="U91" s="159"/>
      <c r="V91" s="160"/>
      <c r="W91" s="159"/>
      <c r="X91" s="169"/>
      <c r="Y91" s="169"/>
      <c r="Z91" s="169"/>
      <c r="AA91" s="169"/>
      <c r="AB91" s="169"/>
      <c r="AC91" s="169"/>
      <c r="AD91" s="169"/>
      <c r="AE91" s="58">
        <f t="shared" si="5"/>
        <v>0</v>
      </c>
      <c r="AF91" s="25">
        <f t="shared" si="8"/>
        <v>0</v>
      </c>
      <c r="AG91" s="93">
        <f t="shared" si="7"/>
        <v>0</v>
      </c>
    </row>
    <row r="92" spans="1:33" ht="12.75">
      <c r="A92" s="14"/>
      <c r="B92" s="13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202"/>
      <c r="S92" s="159"/>
      <c r="T92" s="159"/>
      <c r="U92" s="159"/>
      <c r="V92" s="160"/>
      <c r="W92" s="159"/>
      <c r="X92" s="169"/>
      <c r="Y92" s="169"/>
      <c r="Z92" s="169"/>
      <c r="AA92" s="169"/>
      <c r="AB92" s="169"/>
      <c r="AC92" s="169"/>
      <c r="AD92" s="169"/>
      <c r="AE92" s="58">
        <f t="shared" si="5"/>
        <v>0</v>
      </c>
      <c r="AF92" s="25">
        <f t="shared" si="8"/>
        <v>0</v>
      </c>
      <c r="AG92" s="93">
        <f t="shared" si="7"/>
        <v>0</v>
      </c>
    </row>
    <row r="93" spans="1:33" ht="12.75">
      <c r="A93" s="14"/>
      <c r="B93" s="13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202"/>
      <c r="S93" s="159"/>
      <c r="T93" s="159"/>
      <c r="U93" s="159"/>
      <c r="V93" s="160"/>
      <c r="W93" s="159"/>
      <c r="X93" s="169"/>
      <c r="Y93" s="169"/>
      <c r="Z93" s="169"/>
      <c r="AA93" s="169"/>
      <c r="AB93" s="169"/>
      <c r="AC93" s="169"/>
      <c r="AD93" s="169"/>
      <c r="AE93" s="58">
        <f t="shared" si="5"/>
        <v>0</v>
      </c>
      <c r="AF93" s="25">
        <f t="shared" si="8"/>
        <v>0</v>
      </c>
      <c r="AG93" s="93">
        <f t="shared" si="7"/>
        <v>0</v>
      </c>
    </row>
    <row r="94" spans="1:33" ht="12.75">
      <c r="A94" s="14"/>
      <c r="B94" s="13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202"/>
      <c r="S94" s="159"/>
      <c r="T94" s="159"/>
      <c r="U94" s="159"/>
      <c r="V94" s="160"/>
      <c r="W94" s="159"/>
      <c r="X94" s="169"/>
      <c r="Y94" s="169"/>
      <c r="Z94" s="169"/>
      <c r="AA94" s="169"/>
      <c r="AB94" s="169"/>
      <c r="AC94" s="169"/>
      <c r="AD94" s="169"/>
      <c r="AE94" s="58">
        <f t="shared" si="5"/>
        <v>0</v>
      </c>
      <c r="AF94" s="25">
        <f t="shared" si="8"/>
        <v>0</v>
      </c>
      <c r="AG94" s="93">
        <f t="shared" si="7"/>
        <v>0</v>
      </c>
    </row>
    <row r="95" spans="1:33" ht="12.75">
      <c r="A95" s="14"/>
      <c r="B95" s="13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70"/>
      <c r="N95" s="170"/>
      <c r="O95" s="169"/>
      <c r="P95" s="170"/>
      <c r="Q95" s="170"/>
      <c r="R95" s="202"/>
      <c r="S95" s="159"/>
      <c r="T95" s="159"/>
      <c r="U95" s="159"/>
      <c r="V95" s="160"/>
      <c r="W95" s="159"/>
      <c r="X95" s="169"/>
      <c r="Y95" s="169"/>
      <c r="Z95" s="169"/>
      <c r="AA95" s="169"/>
      <c r="AB95" s="169"/>
      <c r="AC95" s="169"/>
      <c r="AD95" s="169"/>
      <c r="AE95" s="58">
        <f t="shared" si="5"/>
        <v>0</v>
      </c>
      <c r="AF95" s="25">
        <f t="shared" si="8"/>
        <v>0</v>
      </c>
      <c r="AG95" s="93">
        <f t="shared" si="7"/>
        <v>0</v>
      </c>
    </row>
    <row r="96" spans="1:33" ht="12.75">
      <c r="A96" s="14"/>
      <c r="B96" s="13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202"/>
      <c r="S96" s="159"/>
      <c r="T96" s="159"/>
      <c r="U96" s="159"/>
      <c r="V96" s="160"/>
      <c r="W96" s="159"/>
      <c r="X96" s="169"/>
      <c r="Y96" s="169"/>
      <c r="Z96" s="169"/>
      <c r="AA96" s="169"/>
      <c r="AB96" s="169"/>
      <c r="AC96" s="169"/>
      <c r="AD96" s="169"/>
      <c r="AE96" s="58">
        <f t="shared" si="5"/>
        <v>0</v>
      </c>
      <c r="AF96" s="25">
        <f t="shared" si="8"/>
        <v>0</v>
      </c>
      <c r="AG96" s="93">
        <f t="shared" si="7"/>
        <v>0</v>
      </c>
    </row>
    <row r="97" spans="1:33" ht="12.75">
      <c r="A97" s="14"/>
      <c r="B97" s="13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70"/>
      <c r="P97" s="169"/>
      <c r="Q97" s="169"/>
      <c r="R97" s="202"/>
      <c r="S97" s="159"/>
      <c r="T97" s="159"/>
      <c r="U97" s="159"/>
      <c r="V97" s="160"/>
      <c r="W97" s="159"/>
      <c r="X97" s="169"/>
      <c r="Y97" s="169"/>
      <c r="Z97" s="169"/>
      <c r="AA97" s="169"/>
      <c r="AB97" s="169"/>
      <c r="AC97" s="169"/>
      <c r="AD97" s="169"/>
      <c r="AE97" s="58">
        <f t="shared" si="5"/>
        <v>0</v>
      </c>
      <c r="AF97" s="25">
        <f t="shared" si="8"/>
        <v>0</v>
      </c>
      <c r="AG97" s="93">
        <f t="shared" si="7"/>
        <v>0</v>
      </c>
    </row>
    <row r="98" spans="1:33" ht="12.75">
      <c r="A98" s="14"/>
      <c r="B98" s="13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202"/>
      <c r="S98" s="159"/>
      <c r="T98" s="159"/>
      <c r="U98" s="159"/>
      <c r="V98" s="160"/>
      <c r="W98" s="159"/>
      <c r="X98" s="169"/>
      <c r="Y98" s="169"/>
      <c r="Z98" s="169"/>
      <c r="AA98" s="169"/>
      <c r="AB98" s="169"/>
      <c r="AC98" s="169"/>
      <c r="AD98" s="169"/>
      <c r="AE98" s="58">
        <f t="shared" si="5"/>
        <v>0</v>
      </c>
      <c r="AF98" s="25">
        <f t="shared" si="8"/>
        <v>0</v>
      </c>
      <c r="AG98" s="93">
        <f t="shared" si="7"/>
        <v>0</v>
      </c>
    </row>
    <row r="99" spans="1:33" ht="12.75">
      <c r="A99" s="14"/>
      <c r="B99" s="13"/>
      <c r="C99" s="166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9"/>
      <c r="P99" s="163"/>
      <c r="Q99" s="163"/>
      <c r="R99" s="163"/>
      <c r="S99" s="163"/>
      <c r="T99" s="163"/>
      <c r="U99" s="163"/>
      <c r="V99" s="163"/>
      <c r="W99" s="163"/>
      <c r="X99" s="163"/>
      <c r="Y99" s="169"/>
      <c r="Z99" s="162"/>
      <c r="AA99" s="163"/>
      <c r="AB99" s="164"/>
      <c r="AC99" s="169"/>
      <c r="AD99" s="169"/>
      <c r="AE99" s="58">
        <f aca="true" t="shared" si="9" ref="AE99:AE107">$C$9*C99+$D$9*D99+$E$9*E99+$F$9*F99+$G$9*G99+$H$9*H99+$I$9*I99+$J$9*J99+$K$9*K99+$L$9*L99+$M$9*M99+$N$9*N99+$O$9*O99+$P$9*P99+$Q$9*Q99+$R$9*R99+$S$9*S99+$T$9*T99+$U$9*U99+$V$9*V99+$W$9*W99+$X$9*X99+$Y$9*Y99+$Z$9*Z99+$AA$9*AA99+$AB$9*AB99+$AC$9*AC99+$AD$9*AD99</f>
        <v>0</v>
      </c>
      <c r="AF99" s="25">
        <f t="shared" si="8"/>
        <v>0</v>
      </c>
      <c r="AG99" s="93">
        <f t="shared" si="7"/>
        <v>0</v>
      </c>
    </row>
    <row r="100" spans="1:33" ht="12.75">
      <c r="A100" s="14"/>
      <c r="B100" s="13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202"/>
      <c r="S100" s="159"/>
      <c r="T100" s="159"/>
      <c r="U100" s="159"/>
      <c r="V100" s="160"/>
      <c r="W100" s="159"/>
      <c r="X100" s="169"/>
      <c r="Y100" s="169"/>
      <c r="Z100" s="169"/>
      <c r="AA100" s="169"/>
      <c r="AB100" s="169"/>
      <c r="AC100" s="169"/>
      <c r="AD100" s="169"/>
      <c r="AE100" s="58">
        <f t="shared" si="9"/>
        <v>0</v>
      </c>
      <c r="AF100" s="25">
        <f>SUM(C100:T100,X100:AD100)</f>
        <v>0</v>
      </c>
      <c r="AG100" s="93">
        <f t="shared" si="7"/>
        <v>0</v>
      </c>
    </row>
    <row r="101" spans="1:33" ht="12.75">
      <c r="A101" s="14"/>
      <c r="B101" s="13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202"/>
      <c r="S101" s="159"/>
      <c r="T101" s="159"/>
      <c r="U101" s="159"/>
      <c r="V101" s="160"/>
      <c r="W101" s="159"/>
      <c r="X101" s="169"/>
      <c r="Y101" s="169"/>
      <c r="Z101" s="169"/>
      <c r="AA101" s="169"/>
      <c r="AB101" s="169"/>
      <c r="AC101" s="169"/>
      <c r="AD101" s="169"/>
      <c r="AE101" s="58">
        <f t="shared" si="9"/>
        <v>0</v>
      </c>
      <c r="AF101" s="25">
        <f>SUM(C101:T101,X101:AD101)</f>
        <v>0</v>
      </c>
      <c r="AG101" s="93">
        <f t="shared" si="7"/>
        <v>0</v>
      </c>
    </row>
    <row r="102" spans="1:33" ht="12.75">
      <c r="A102" s="14"/>
      <c r="B102" s="13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70"/>
      <c r="N102" s="170"/>
      <c r="O102" s="169"/>
      <c r="P102" s="170"/>
      <c r="Q102" s="170"/>
      <c r="R102" s="202"/>
      <c r="S102" s="159"/>
      <c r="T102" s="159"/>
      <c r="U102" s="159"/>
      <c r="V102" s="160"/>
      <c r="W102" s="159"/>
      <c r="X102" s="169"/>
      <c r="Y102" s="169"/>
      <c r="Z102" s="169"/>
      <c r="AA102" s="169"/>
      <c r="AB102" s="169"/>
      <c r="AC102" s="169"/>
      <c r="AD102" s="169"/>
      <c r="AE102" s="58">
        <f t="shared" si="9"/>
        <v>0</v>
      </c>
      <c r="AF102" s="25">
        <f>SUM(C102:T102,X102:AD102)</f>
        <v>0</v>
      </c>
      <c r="AG102" s="93">
        <f t="shared" si="7"/>
        <v>0</v>
      </c>
    </row>
    <row r="103" spans="1:33" ht="12.75">
      <c r="A103" s="14"/>
      <c r="B103" s="13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202"/>
      <c r="S103" s="159"/>
      <c r="T103" s="159"/>
      <c r="U103" s="159"/>
      <c r="V103" s="160"/>
      <c r="W103" s="159"/>
      <c r="X103" s="169"/>
      <c r="Y103" s="169"/>
      <c r="Z103" s="169"/>
      <c r="AA103" s="169"/>
      <c r="AB103" s="169"/>
      <c r="AC103" s="169"/>
      <c r="AD103" s="169"/>
      <c r="AE103" s="58">
        <f t="shared" si="9"/>
        <v>0</v>
      </c>
      <c r="AF103" s="25">
        <f>SUM(C103:T103,X103:AD103)</f>
        <v>0</v>
      </c>
      <c r="AG103" s="93">
        <f t="shared" si="7"/>
        <v>0</v>
      </c>
    </row>
    <row r="104" spans="1:33" ht="12.75">
      <c r="A104" s="14"/>
      <c r="B104" s="13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70"/>
      <c r="P104" s="169"/>
      <c r="Q104" s="169"/>
      <c r="R104" s="202"/>
      <c r="S104" s="159"/>
      <c r="T104" s="159"/>
      <c r="U104" s="159"/>
      <c r="V104" s="160"/>
      <c r="W104" s="159"/>
      <c r="X104" s="169"/>
      <c r="Y104" s="169"/>
      <c r="Z104" s="169"/>
      <c r="AA104" s="169"/>
      <c r="AB104" s="169"/>
      <c r="AC104" s="169"/>
      <c r="AD104" s="169"/>
      <c r="AE104" s="58">
        <f t="shared" si="9"/>
        <v>0</v>
      </c>
      <c r="AF104" s="25">
        <f>SUM(C104:T104,X104:AD104)</f>
        <v>0</v>
      </c>
      <c r="AG104" s="93">
        <f t="shared" si="7"/>
        <v>0</v>
      </c>
    </row>
    <row r="105" spans="1:33" ht="12.75">
      <c r="A105" s="14"/>
      <c r="B105" s="13"/>
      <c r="C105" s="166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2"/>
      <c r="AA105" s="163"/>
      <c r="AB105" s="164"/>
      <c r="AC105" s="169"/>
      <c r="AD105" s="169"/>
      <c r="AE105" s="58">
        <f t="shared" si="9"/>
        <v>0</v>
      </c>
      <c r="AF105" s="25">
        <f t="shared" si="8"/>
        <v>0</v>
      </c>
      <c r="AG105" s="93">
        <f t="shared" si="7"/>
        <v>0</v>
      </c>
    </row>
    <row r="106" spans="1:33" ht="12.75">
      <c r="A106" s="14"/>
      <c r="B106" s="13"/>
      <c r="C106" s="106"/>
      <c r="D106" s="218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3"/>
      <c r="AB106" s="104"/>
      <c r="AC106" s="105"/>
      <c r="AD106" s="169"/>
      <c r="AE106" s="58">
        <f t="shared" si="9"/>
        <v>0</v>
      </c>
      <c r="AF106" s="25">
        <f t="shared" si="8"/>
        <v>0</v>
      </c>
      <c r="AG106" s="93">
        <f t="shared" si="7"/>
        <v>0</v>
      </c>
    </row>
    <row r="107" spans="1:33" ht="12.75">
      <c r="A107" s="14"/>
      <c r="B107" s="13"/>
      <c r="C107" s="106"/>
      <c r="D107" s="218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3"/>
      <c r="AB107" s="104"/>
      <c r="AC107" s="105"/>
      <c r="AD107" s="104"/>
      <c r="AE107" s="58">
        <f t="shared" si="9"/>
        <v>0</v>
      </c>
      <c r="AF107" s="25">
        <f t="shared" si="8"/>
        <v>0</v>
      </c>
      <c r="AG107" s="93">
        <f t="shared" si="7"/>
        <v>0</v>
      </c>
    </row>
    <row r="108" spans="1:33" ht="12.75">
      <c r="A108" s="14"/>
      <c r="B108" s="13"/>
      <c r="C108" s="106"/>
      <c r="D108" s="218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3"/>
      <c r="AB108" s="104"/>
      <c r="AC108" s="105"/>
      <c r="AD108" s="104"/>
      <c r="AE108" s="58">
        <f t="shared" si="5"/>
        <v>0</v>
      </c>
      <c r="AF108" s="25">
        <f>SUM(C108:T108,X108:AD108)</f>
        <v>0</v>
      </c>
      <c r="AG108" s="93">
        <f t="shared" si="7"/>
        <v>0</v>
      </c>
    </row>
    <row r="109" spans="1:33" ht="12.75">
      <c r="A109" s="14"/>
      <c r="B109" s="13"/>
      <c r="C109" s="106"/>
      <c r="D109" s="218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3"/>
      <c r="AB109" s="104"/>
      <c r="AC109" s="105"/>
      <c r="AD109" s="104"/>
      <c r="AE109" s="58">
        <f t="shared" si="5"/>
        <v>0</v>
      </c>
      <c r="AF109" s="25">
        <f>SUM(C109:T109,X109:AD109)</f>
        <v>0</v>
      </c>
      <c r="AG109" s="93">
        <f t="shared" si="7"/>
        <v>0</v>
      </c>
    </row>
    <row r="110" spans="1:33" ht="12.75">
      <c r="A110" s="14"/>
      <c r="B110" s="13"/>
      <c r="C110" s="106"/>
      <c r="D110" s="218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3"/>
      <c r="AB110" s="104"/>
      <c r="AC110" s="105"/>
      <c r="AD110" s="104"/>
      <c r="AE110" s="58">
        <f t="shared" si="5"/>
        <v>0</v>
      </c>
      <c r="AF110" s="25">
        <f>SUM(C110:T110,X110:AD110)</f>
        <v>0</v>
      </c>
      <c r="AG110" s="93">
        <f t="shared" si="7"/>
        <v>0</v>
      </c>
    </row>
    <row r="111" spans="1:34" ht="16.5" customHeight="1" thickBot="1">
      <c r="A111" s="14"/>
      <c r="B111" s="118" t="s">
        <v>10</v>
      </c>
      <c r="C111" s="107">
        <f aca="true" t="shared" si="10" ref="C111:AF111">SUM(C11:C110)</f>
        <v>0</v>
      </c>
      <c r="D111" s="107">
        <f t="shared" si="10"/>
        <v>0</v>
      </c>
      <c r="E111" s="107">
        <f t="shared" si="10"/>
        <v>0</v>
      </c>
      <c r="F111" s="107">
        <f t="shared" si="10"/>
        <v>0</v>
      </c>
      <c r="G111" s="107">
        <f t="shared" si="10"/>
        <v>0</v>
      </c>
      <c r="H111" s="107">
        <f t="shared" si="10"/>
        <v>0</v>
      </c>
      <c r="I111" s="107">
        <f t="shared" si="10"/>
        <v>0</v>
      </c>
      <c r="J111" s="107">
        <f t="shared" si="10"/>
        <v>0</v>
      </c>
      <c r="K111" s="107">
        <f t="shared" si="10"/>
        <v>0</v>
      </c>
      <c r="L111" s="107">
        <f t="shared" si="10"/>
        <v>0</v>
      </c>
      <c r="M111" s="107">
        <f t="shared" si="10"/>
        <v>0</v>
      </c>
      <c r="N111" s="107">
        <f t="shared" si="10"/>
        <v>0</v>
      </c>
      <c r="O111" s="107">
        <f t="shared" si="10"/>
        <v>0</v>
      </c>
      <c r="P111" s="107">
        <f t="shared" si="10"/>
        <v>0</v>
      </c>
      <c r="Q111" s="107">
        <f t="shared" si="10"/>
        <v>0</v>
      </c>
      <c r="R111" s="107">
        <f t="shared" si="10"/>
        <v>0</v>
      </c>
      <c r="S111" s="107">
        <f t="shared" si="10"/>
        <v>0</v>
      </c>
      <c r="T111" s="107">
        <f t="shared" si="10"/>
        <v>0</v>
      </c>
      <c r="U111" s="107">
        <f t="shared" si="10"/>
        <v>0</v>
      </c>
      <c r="V111" s="107">
        <f t="shared" si="10"/>
        <v>0</v>
      </c>
      <c r="W111" s="107">
        <f t="shared" si="10"/>
        <v>0</v>
      </c>
      <c r="X111" s="107">
        <f t="shared" si="10"/>
        <v>0</v>
      </c>
      <c r="Y111" s="107">
        <f t="shared" si="10"/>
        <v>0</v>
      </c>
      <c r="Z111" s="107">
        <f t="shared" si="10"/>
        <v>0</v>
      </c>
      <c r="AA111" s="107">
        <f t="shared" si="10"/>
        <v>0</v>
      </c>
      <c r="AB111" s="107">
        <f t="shared" si="10"/>
        <v>0</v>
      </c>
      <c r="AC111" s="107">
        <f t="shared" si="10"/>
        <v>0</v>
      </c>
      <c r="AD111" s="107">
        <f t="shared" si="10"/>
        <v>0</v>
      </c>
      <c r="AE111" s="177">
        <f t="shared" si="10"/>
        <v>0</v>
      </c>
      <c r="AF111" s="20">
        <f t="shared" si="10"/>
        <v>0</v>
      </c>
      <c r="AG111" s="94">
        <f>SUM(AG11:AG110)</f>
        <v>0</v>
      </c>
      <c r="AH111" s="96"/>
    </row>
    <row r="112" spans="1:33" ht="16.5" customHeight="1" thickBot="1">
      <c r="A112" s="14"/>
      <c r="B112" s="209" t="s">
        <v>44</v>
      </c>
      <c r="C112" s="210">
        <f>ROUNDDOWN(C111/5+0.99,0)</f>
        <v>0</v>
      </c>
      <c r="D112" s="210">
        <f>ROUNDDOWN(D111/5+0.99,0)</f>
        <v>0</v>
      </c>
      <c r="E112" s="210">
        <f>ROUNDDOWN(E111/5+0.99,0)</f>
        <v>0</v>
      </c>
      <c r="F112" s="210">
        <f aca="true" t="shared" si="11" ref="F112:K112">ROUNDDOWN(F111/4+0.99,0)</f>
        <v>0</v>
      </c>
      <c r="G112" s="210">
        <f t="shared" si="11"/>
        <v>0</v>
      </c>
      <c r="H112" s="210">
        <f t="shared" si="11"/>
        <v>0</v>
      </c>
      <c r="I112" s="210">
        <f t="shared" si="11"/>
        <v>0</v>
      </c>
      <c r="J112" s="210">
        <f t="shared" si="11"/>
        <v>0</v>
      </c>
      <c r="K112" s="210">
        <f t="shared" si="11"/>
        <v>0</v>
      </c>
      <c r="L112" s="211">
        <f>ROUNDDOWN(L111/2+0.99,0)</f>
        <v>0</v>
      </c>
      <c r="M112" s="211">
        <f>ROUNDDOWN(M111/2+0.99,0)</f>
        <v>0</v>
      </c>
      <c r="N112" s="211">
        <f>ROUNDDOWN(N111/6+0.99,0)</f>
        <v>0</v>
      </c>
      <c r="O112" s="211">
        <f>ROUNDDOWN(O111/6+0.99,0)</f>
        <v>0</v>
      </c>
      <c r="P112" s="211">
        <f>ROUNDDOWN(P111/6+0.99,0)</f>
        <v>0</v>
      </c>
      <c r="Q112" s="211">
        <f>ROUNDDOWN(Q111/4+0.99,0)</f>
        <v>0</v>
      </c>
      <c r="R112" s="211">
        <f>ROUNDDOWN(R111/6+0.99,0)</f>
        <v>0</v>
      </c>
      <c r="S112" s="211">
        <f>ROUNDDOWN(S111/2+0.99,0)</f>
        <v>0</v>
      </c>
      <c r="T112" s="211">
        <f>ROUNDDOWN(T111/1+0.99,0)</f>
        <v>0</v>
      </c>
      <c r="U112" s="121"/>
      <c r="V112" s="121"/>
      <c r="W112" s="120"/>
      <c r="X112" s="120"/>
      <c r="Y112" s="120"/>
      <c r="Z112" s="120"/>
      <c r="AA112" s="120"/>
      <c r="AB112" s="120"/>
      <c r="AC112" s="120"/>
      <c r="AD112" s="120"/>
      <c r="AE112" s="115"/>
      <c r="AF112" s="116"/>
      <c r="AG112" s="117"/>
    </row>
    <row r="113" spans="1:33" s="65" customFormat="1" ht="16.5" customHeight="1" thickBot="1">
      <c r="A113" s="63"/>
      <c r="B113" s="119" t="s">
        <v>0</v>
      </c>
      <c r="C113" s="132">
        <v>11.99</v>
      </c>
      <c r="D113" s="133">
        <v>16.99</v>
      </c>
      <c r="E113" s="133">
        <v>17.99</v>
      </c>
      <c r="F113" s="133">
        <v>13.73</v>
      </c>
      <c r="G113" s="133">
        <v>17.99</v>
      </c>
      <c r="H113" s="133">
        <v>18.99</v>
      </c>
      <c r="I113" s="133">
        <v>22</v>
      </c>
      <c r="J113" s="133">
        <v>25.75</v>
      </c>
      <c r="K113" s="133">
        <v>26.54</v>
      </c>
      <c r="L113" s="133">
        <v>38.27</v>
      </c>
      <c r="M113" s="133">
        <v>66.93</v>
      </c>
      <c r="N113" s="133">
        <v>10.46</v>
      </c>
      <c r="O113" s="133">
        <v>13.89</v>
      </c>
      <c r="P113" s="133">
        <v>14.94</v>
      </c>
      <c r="Q113" s="133">
        <v>18</v>
      </c>
      <c r="R113" s="133">
        <v>18.59</v>
      </c>
      <c r="S113" s="133">
        <v>18.25</v>
      </c>
      <c r="T113" s="133">
        <v>36.9</v>
      </c>
      <c r="U113" s="133">
        <v>1.25</v>
      </c>
      <c r="V113" s="133">
        <v>3.25</v>
      </c>
      <c r="W113" s="133">
        <v>-0.35</v>
      </c>
      <c r="X113" s="133">
        <v>27.77</v>
      </c>
      <c r="Y113" s="133">
        <v>32.64</v>
      </c>
      <c r="Z113" s="133">
        <v>32.75</v>
      </c>
      <c r="AA113" s="134">
        <v>32.75</v>
      </c>
      <c r="AB113" s="135">
        <v>29</v>
      </c>
      <c r="AC113" s="133">
        <v>29.75</v>
      </c>
      <c r="AD113" s="136">
        <v>29.75</v>
      </c>
      <c r="AE113" s="64"/>
      <c r="AF113" s="64"/>
      <c r="AG113" s="95"/>
    </row>
    <row r="114" spans="1:32" ht="16.5" customHeight="1" thickBot="1">
      <c r="A114" s="22">
        <v>5</v>
      </c>
      <c r="B114" s="21" t="s">
        <v>36</v>
      </c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08"/>
      <c r="V114" s="108"/>
      <c r="W114" s="108"/>
      <c r="X114" s="108"/>
      <c r="Y114" s="108"/>
      <c r="Z114" s="108"/>
      <c r="AA114" s="108"/>
      <c r="AB114" s="109"/>
      <c r="AC114" s="110"/>
      <c r="AD114" s="108"/>
      <c r="AE114" s="3"/>
      <c r="AF114" s="4"/>
    </row>
    <row r="115" spans="1:32" ht="16.5" customHeight="1" thickBot="1">
      <c r="A115" s="22">
        <v>6</v>
      </c>
      <c r="B115" s="11" t="s">
        <v>35</v>
      </c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11"/>
      <c r="V115" s="111"/>
      <c r="W115" s="111"/>
      <c r="X115" s="111"/>
      <c r="Y115" s="111"/>
      <c r="Z115" s="111"/>
      <c r="AA115" s="111"/>
      <c r="AB115" s="112"/>
      <c r="AC115" s="111"/>
      <c r="AD115" s="111"/>
      <c r="AE115" s="3"/>
      <c r="AF115" s="4"/>
    </row>
    <row r="116" spans="1:33" s="1" customFormat="1" ht="16.5" customHeight="1" thickBot="1">
      <c r="A116" s="3"/>
      <c r="B116" s="12" t="s">
        <v>3</v>
      </c>
      <c r="C116" s="181">
        <f aca="true" t="shared" si="12" ref="C116:AD116">SUM(C113:C115)</f>
        <v>11.99</v>
      </c>
      <c r="D116" s="182">
        <f t="shared" si="12"/>
        <v>16.99</v>
      </c>
      <c r="E116" s="182">
        <f t="shared" si="12"/>
        <v>17.99</v>
      </c>
      <c r="F116" s="182">
        <f t="shared" si="12"/>
        <v>13.73</v>
      </c>
      <c r="G116" s="182">
        <f t="shared" si="12"/>
        <v>17.99</v>
      </c>
      <c r="H116" s="182">
        <f t="shared" si="12"/>
        <v>18.99</v>
      </c>
      <c r="I116" s="182">
        <f t="shared" si="12"/>
        <v>22</v>
      </c>
      <c r="J116" s="182">
        <f t="shared" si="12"/>
        <v>25.75</v>
      </c>
      <c r="K116" s="182">
        <f t="shared" si="12"/>
        <v>26.54</v>
      </c>
      <c r="L116" s="182">
        <f t="shared" si="12"/>
        <v>38.27</v>
      </c>
      <c r="M116" s="182">
        <f t="shared" si="12"/>
        <v>66.93</v>
      </c>
      <c r="N116" s="182">
        <f t="shared" si="12"/>
        <v>10.46</v>
      </c>
      <c r="O116" s="182">
        <f t="shared" si="12"/>
        <v>13.89</v>
      </c>
      <c r="P116" s="182">
        <f t="shared" si="12"/>
        <v>14.94</v>
      </c>
      <c r="Q116" s="182">
        <f t="shared" si="12"/>
        <v>18</v>
      </c>
      <c r="R116" s="182">
        <f t="shared" si="12"/>
        <v>18.59</v>
      </c>
      <c r="S116" s="182">
        <f t="shared" si="12"/>
        <v>18.25</v>
      </c>
      <c r="T116" s="182">
        <f t="shared" si="12"/>
        <v>36.9</v>
      </c>
      <c r="U116" s="182">
        <f t="shared" si="12"/>
        <v>1.25</v>
      </c>
      <c r="V116" s="182">
        <f t="shared" si="12"/>
        <v>3.25</v>
      </c>
      <c r="W116" s="182">
        <f t="shared" si="12"/>
        <v>-0.35</v>
      </c>
      <c r="X116" s="182">
        <f>SUM(X113:X115)</f>
        <v>27.77</v>
      </c>
      <c r="Y116" s="182">
        <f t="shared" si="12"/>
        <v>32.64</v>
      </c>
      <c r="Z116" s="182">
        <f t="shared" si="12"/>
        <v>32.75</v>
      </c>
      <c r="AA116" s="182">
        <f t="shared" si="12"/>
        <v>32.75</v>
      </c>
      <c r="AB116" s="183">
        <f t="shared" si="12"/>
        <v>29</v>
      </c>
      <c r="AC116" s="182">
        <f t="shared" si="12"/>
        <v>29.75</v>
      </c>
      <c r="AD116" s="182">
        <f t="shared" si="12"/>
        <v>29.75</v>
      </c>
      <c r="AE116" s="3"/>
      <c r="AF116" s="3"/>
      <c r="AG116" s="97"/>
    </row>
    <row r="117" spans="1:35" s="62" customFormat="1" ht="16.5" customHeight="1">
      <c r="A117" s="66"/>
      <c r="B117" s="68" t="s">
        <v>5</v>
      </c>
      <c r="C117" s="184">
        <f aca="true" t="shared" si="13" ref="C117:AC117">C9*C111</f>
        <v>0</v>
      </c>
      <c r="D117" s="184">
        <f t="shared" si="13"/>
        <v>0</v>
      </c>
      <c r="E117" s="184">
        <f t="shared" si="13"/>
        <v>0</v>
      </c>
      <c r="F117" s="184">
        <f t="shared" si="13"/>
        <v>0</v>
      </c>
      <c r="G117" s="184">
        <f t="shared" si="13"/>
        <v>0</v>
      </c>
      <c r="H117" s="184">
        <f t="shared" si="13"/>
        <v>0</v>
      </c>
      <c r="I117" s="184">
        <f t="shared" si="13"/>
        <v>0</v>
      </c>
      <c r="J117" s="184">
        <f t="shared" si="13"/>
        <v>0</v>
      </c>
      <c r="K117" s="184">
        <f t="shared" si="13"/>
        <v>0</v>
      </c>
      <c r="L117" s="184">
        <f t="shared" si="13"/>
        <v>0</v>
      </c>
      <c r="M117" s="184">
        <f t="shared" si="13"/>
        <v>0</v>
      </c>
      <c r="N117" s="185">
        <f t="shared" si="13"/>
        <v>0</v>
      </c>
      <c r="O117" s="184">
        <f t="shared" si="13"/>
        <v>0</v>
      </c>
      <c r="P117" s="184">
        <f t="shared" si="13"/>
        <v>0</v>
      </c>
      <c r="Q117" s="184">
        <f t="shared" si="13"/>
        <v>0</v>
      </c>
      <c r="R117" s="184">
        <f t="shared" si="13"/>
        <v>0</v>
      </c>
      <c r="S117" s="184">
        <f>S9*S111</f>
        <v>0</v>
      </c>
      <c r="T117" s="184">
        <f t="shared" si="13"/>
        <v>0</v>
      </c>
      <c r="U117" s="184">
        <f t="shared" si="13"/>
        <v>0</v>
      </c>
      <c r="V117" s="184">
        <f t="shared" si="13"/>
        <v>0</v>
      </c>
      <c r="W117" s="184">
        <f t="shared" si="13"/>
        <v>0</v>
      </c>
      <c r="X117" s="184">
        <f t="shared" si="13"/>
        <v>0</v>
      </c>
      <c r="Y117" s="184">
        <f t="shared" si="13"/>
        <v>0</v>
      </c>
      <c r="Z117" s="184">
        <f t="shared" si="13"/>
        <v>0</v>
      </c>
      <c r="AA117" s="184">
        <f t="shared" si="13"/>
        <v>0</v>
      </c>
      <c r="AB117" s="186">
        <f t="shared" si="13"/>
        <v>0</v>
      </c>
      <c r="AC117" s="184">
        <f t="shared" si="13"/>
        <v>0</v>
      </c>
      <c r="AD117" s="184">
        <f>AD9*AD111</f>
        <v>0</v>
      </c>
      <c r="AE117" s="212">
        <f>SUM(C117:AD117)</f>
        <v>0</v>
      </c>
      <c r="AF117" s="137"/>
      <c r="AG117" s="142" t="s">
        <v>64</v>
      </c>
      <c r="AI117" s="190"/>
    </row>
    <row r="118" spans="1:35" s="62" customFormat="1" ht="15.75" customHeight="1" thickBot="1">
      <c r="A118" s="66"/>
      <c r="B118" s="68" t="s">
        <v>4</v>
      </c>
      <c r="C118" s="203">
        <f aca="true" t="shared" si="14" ref="C118:AD118">C111*C116</f>
        <v>0</v>
      </c>
      <c r="D118" s="183">
        <f t="shared" si="14"/>
        <v>0</v>
      </c>
      <c r="E118" s="183">
        <f t="shared" si="14"/>
        <v>0</v>
      </c>
      <c r="F118" s="183">
        <f t="shared" si="14"/>
        <v>0</v>
      </c>
      <c r="G118" s="183">
        <f t="shared" si="14"/>
        <v>0</v>
      </c>
      <c r="H118" s="183">
        <f t="shared" si="14"/>
        <v>0</v>
      </c>
      <c r="I118" s="183">
        <f t="shared" si="14"/>
        <v>0</v>
      </c>
      <c r="J118" s="183">
        <f t="shared" si="14"/>
        <v>0</v>
      </c>
      <c r="K118" s="183">
        <f t="shared" si="14"/>
        <v>0</v>
      </c>
      <c r="L118" s="183">
        <f t="shared" si="14"/>
        <v>0</v>
      </c>
      <c r="M118" s="183">
        <f t="shared" si="14"/>
        <v>0</v>
      </c>
      <c r="N118" s="183">
        <f t="shared" si="14"/>
        <v>0</v>
      </c>
      <c r="O118" s="183">
        <f t="shared" si="14"/>
        <v>0</v>
      </c>
      <c r="P118" s="183">
        <f t="shared" si="14"/>
        <v>0</v>
      </c>
      <c r="Q118" s="183">
        <f t="shared" si="14"/>
        <v>0</v>
      </c>
      <c r="R118" s="183">
        <f t="shared" si="14"/>
        <v>0</v>
      </c>
      <c r="S118" s="183">
        <f t="shared" si="14"/>
        <v>0</v>
      </c>
      <c r="T118" s="183">
        <f t="shared" si="14"/>
        <v>0</v>
      </c>
      <c r="U118" s="183">
        <f t="shared" si="14"/>
        <v>0</v>
      </c>
      <c r="V118" s="183">
        <f t="shared" si="14"/>
        <v>0</v>
      </c>
      <c r="W118" s="183">
        <f t="shared" si="14"/>
        <v>0</v>
      </c>
      <c r="X118" s="183">
        <f t="shared" si="14"/>
        <v>0</v>
      </c>
      <c r="Y118" s="183">
        <f t="shared" si="14"/>
        <v>0</v>
      </c>
      <c r="Z118" s="183">
        <f t="shared" si="14"/>
        <v>0</v>
      </c>
      <c r="AA118" s="183">
        <f t="shared" si="14"/>
        <v>0</v>
      </c>
      <c r="AB118" s="183">
        <f t="shared" si="14"/>
        <v>0</v>
      </c>
      <c r="AC118" s="183">
        <f t="shared" si="14"/>
        <v>0</v>
      </c>
      <c r="AD118" s="204">
        <f t="shared" si="14"/>
        <v>0</v>
      </c>
      <c r="AE118" s="179">
        <f>SUM(C118:AD118)</f>
        <v>0</v>
      </c>
      <c r="AF118" s="69"/>
      <c r="AG118" s="143" t="s">
        <v>63</v>
      </c>
      <c r="AI118" s="190"/>
    </row>
    <row r="119" spans="1:33" s="62" customFormat="1" ht="16.5" customHeight="1" thickBot="1">
      <c r="A119" s="66"/>
      <c r="B119" s="67" t="s">
        <v>7</v>
      </c>
      <c r="C119" s="187">
        <f aca="true" t="shared" si="15" ref="C119:AD119">C117-C118</f>
        <v>0</v>
      </c>
      <c r="D119" s="188">
        <f t="shared" si="15"/>
        <v>0</v>
      </c>
      <c r="E119" s="188">
        <f t="shared" si="15"/>
        <v>0</v>
      </c>
      <c r="F119" s="188">
        <f t="shared" si="15"/>
        <v>0</v>
      </c>
      <c r="G119" s="188">
        <f t="shared" si="15"/>
        <v>0</v>
      </c>
      <c r="H119" s="188">
        <f t="shared" si="15"/>
        <v>0</v>
      </c>
      <c r="I119" s="188">
        <f t="shared" si="15"/>
        <v>0</v>
      </c>
      <c r="J119" s="188">
        <f t="shared" si="15"/>
        <v>0</v>
      </c>
      <c r="K119" s="188">
        <f t="shared" si="15"/>
        <v>0</v>
      </c>
      <c r="L119" s="188">
        <f t="shared" si="15"/>
        <v>0</v>
      </c>
      <c r="M119" s="188">
        <f t="shared" si="15"/>
        <v>0</v>
      </c>
      <c r="N119" s="188">
        <f t="shared" si="15"/>
        <v>0</v>
      </c>
      <c r="O119" s="188">
        <f t="shared" si="15"/>
        <v>0</v>
      </c>
      <c r="P119" s="188">
        <f t="shared" si="15"/>
        <v>0</v>
      </c>
      <c r="Q119" s="188">
        <f t="shared" si="15"/>
        <v>0</v>
      </c>
      <c r="R119" s="188">
        <f t="shared" si="15"/>
        <v>0</v>
      </c>
      <c r="S119" s="188">
        <f>S117-S118</f>
        <v>0</v>
      </c>
      <c r="T119" s="188">
        <f t="shared" si="15"/>
        <v>0</v>
      </c>
      <c r="U119" s="188">
        <f t="shared" si="15"/>
        <v>0</v>
      </c>
      <c r="V119" s="188">
        <f t="shared" si="15"/>
        <v>0</v>
      </c>
      <c r="W119" s="188">
        <f>W117+W118</f>
        <v>0</v>
      </c>
      <c r="X119" s="188">
        <f>X117-X118</f>
        <v>0</v>
      </c>
      <c r="Y119" s="188">
        <f t="shared" si="15"/>
        <v>0</v>
      </c>
      <c r="Z119" s="188">
        <f t="shared" si="15"/>
        <v>0</v>
      </c>
      <c r="AA119" s="188">
        <f t="shared" si="15"/>
        <v>0</v>
      </c>
      <c r="AB119" s="189">
        <f t="shared" si="15"/>
        <v>0</v>
      </c>
      <c r="AC119" s="188">
        <f t="shared" si="15"/>
        <v>0</v>
      </c>
      <c r="AD119" s="189">
        <f t="shared" si="15"/>
        <v>0</v>
      </c>
      <c r="AE119" s="180">
        <f>SUM(C119:AD119)</f>
        <v>0</v>
      </c>
      <c r="AF119" s="144"/>
      <c r="AG119" s="98"/>
    </row>
    <row r="120" spans="1:32" ht="15">
      <c r="A120" s="4"/>
      <c r="B120" s="4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45" t="s">
        <v>12</v>
      </c>
      <c r="AF120" s="146"/>
    </row>
    <row r="121" spans="1:32" ht="15.75" thickBot="1">
      <c r="A121" s="4"/>
      <c r="B121" s="1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50"/>
      <c r="AB121" s="51"/>
      <c r="AE121" s="147" t="s">
        <v>65</v>
      </c>
      <c r="AF121" s="148"/>
    </row>
    <row r="122" spans="1:28" ht="12.75">
      <c r="A122" s="4"/>
      <c r="B122" s="1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50"/>
      <c r="AB122" s="51"/>
    </row>
    <row r="123" spans="1:28" ht="12.75">
      <c r="A123" s="4"/>
      <c r="B123" s="1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50"/>
      <c r="AB123" s="51"/>
    </row>
    <row r="124" spans="1:28" ht="12.75">
      <c r="A124" s="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50"/>
      <c r="AB124" s="51"/>
    </row>
    <row r="125" spans="1:31" ht="26.25">
      <c r="A125" s="14"/>
      <c r="B125" s="53" t="s">
        <v>76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205"/>
      <c r="Z125" s="205"/>
      <c r="AA125" s="205"/>
      <c r="AB125" s="205"/>
      <c r="AC125" s="205"/>
      <c r="AD125" s="205"/>
      <c r="AE125" s="206"/>
    </row>
    <row r="126" spans="1:31" ht="15.75">
      <c r="A126" s="33"/>
      <c r="B126" s="37" t="s">
        <v>96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4"/>
      <c r="Z126" s="34"/>
      <c r="AA126" s="34"/>
      <c r="AB126" s="34"/>
      <c r="AC126" s="34"/>
      <c r="AD126" s="34"/>
      <c r="AE126" s="39"/>
    </row>
    <row r="127" spans="1:31" ht="15">
      <c r="A127" s="33"/>
      <c r="B127" s="38"/>
      <c r="C127" s="55" t="s">
        <v>32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9"/>
    </row>
    <row r="128" spans="1:31" ht="15">
      <c r="A128" s="33"/>
      <c r="B128" s="38"/>
      <c r="C128" s="55" t="s">
        <v>78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9"/>
    </row>
    <row r="129" spans="1:31" ht="15">
      <c r="A129" s="33"/>
      <c r="B129" s="38"/>
      <c r="C129" s="55" t="s">
        <v>79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9"/>
    </row>
    <row r="130" spans="1:31" ht="15">
      <c r="A130" s="33"/>
      <c r="B130" s="38"/>
      <c r="C130" s="55" t="s">
        <v>80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9"/>
    </row>
    <row r="131" spans="1:31" ht="15">
      <c r="A131" s="33"/>
      <c r="B131" s="38"/>
      <c r="C131" s="55" t="s">
        <v>81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9"/>
    </row>
    <row r="132" spans="1:31" ht="15">
      <c r="A132" s="33"/>
      <c r="B132" s="38"/>
      <c r="C132" s="55" t="s">
        <v>82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9"/>
    </row>
    <row r="133" spans="1:31" ht="15">
      <c r="A133" s="33"/>
      <c r="B133" s="38"/>
      <c r="C133" s="55" t="s">
        <v>33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9"/>
    </row>
    <row r="134" spans="1:31" ht="15.75">
      <c r="A134" s="33"/>
      <c r="B134" s="207" t="s">
        <v>77</v>
      </c>
      <c r="C134" s="56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1"/>
    </row>
    <row r="137" spans="1:24" ht="26.25">
      <c r="A137" s="33"/>
      <c r="B137" s="54" t="s">
        <v>29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3"/>
    </row>
    <row r="138" spans="1:24" ht="18">
      <c r="A138" s="33"/>
      <c r="B138" s="52"/>
      <c r="C138" s="57" t="s">
        <v>83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6"/>
    </row>
    <row r="139" spans="1:24" ht="15">
      <c r="A139" s="33"/>
      <c r="B139" s="44"/>
      <c r="C139" s="57" t="s">
        <v>30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6"/>
    </row>
    <row r="140" spans="1:24" ht="15">
      <c r="A140" s="33"/>
      <c r="B140" s="44"/>
      <c r="C140" s="57" t="s">
        <v>46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6"/>
    </row>
    <row r="141" spans="1:24" ht="15">
      <c r="A141" s="33"/>
      <c r="B141" s="44"/>
      <c r="C141" s="57" t="s">
        <v>31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6"/>
    </row>
    <row r="142" spans="1:24" ht="12.75">
      <c r="A142" s="33"/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6"/>
    </row>
    <row r="143" spans="1:24" ht="12.75">
      <c r="A143" s="33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9"/>
    </row>
    <row r="146" spans="9:27" ht="67.5">
      <c r="I146" s="4"/>
      <c r="J146" s="4"/>
      <c r="K146" s="71"/>
      <c r="L146" s="86"/>
      <c r="M146" s="71"/>
      <c r="N146" s="71"/>
      <c r="O146" s="71"/>
      <c r="P146" s="71"/>
      <c r="Q146" s="71"/>
      <c r="R146" s="71"/>
      <c r="S146" s="71"/>
      <c r="T146" s="71"/>
      <c r="U146" s="71"/>
      <c r="V146" s="4"/>
      <c r="W146" s="4"/>
      <c r="X146" s="4"/>
      <c r="Y146" s="4"/>
      <c r="Z146" s="4"/>
      <c r="AA146" s="4"/>
    </row>
    <row r="147" spans="9:27" ht="18">
      <c r="I147" s="4"/>
      <c r="J147" s="4"/>
      <c r="K147" s="71"/>
      <c r="L147" s="71"/>
      <c r="M147" s="71"/>
      <c r="N147" s="167"/>
      <c r="O147" s="71"/>
      <c r="P147" s="71"/>
      <c r="Q147" s="71"/>
      <c r="R147" s="71"/>
      <c r="S147" s="71"/>
      <c r="T147" s="71"/>
      <c r="U147" s="71"/>
      <c r="V147" s="4"/>
      <c r="W147" s="4"/>
      <c r="X147" s="4"/>
      <c r="Y147" s="4"/>
      <c r="Z147" s="4"/>
      <c r="AA147" s="4"/>
    </row>
    <row r="148" spans="9:27" ht="30">
      <c r="I148" s="4"/>
      <c r="J148" s="4"/>
      <c r="K148" s="71"/>
      <c r="L148" s="71"/>
      <c r="M148" s="71"/>
      <c r="N148" s="71"/>
      <c r="O148" s="72"/>
      <c r="P148" s="85"/>
      <c r="Q148" s="71"/>
      <c r="R148" s="71"/>
      <c r="S148" s="71"/>
      <c r="T148" s="71"/>
      <c r="U148" s="71"/>
      <c r="V148" s="4"/>
      <c r="W148" s="4"/>
      <c r="X148" s="4"/>
      <c r="Y148" s="4"/>
      <c r="Z148" s="4"/>
      <c r="AA148" s="4"/>
    </row>
    <row r="149" spans="9:27" ht="12.7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9:27" ht="12.7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9:27" ht="12.7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9:27" ht="12.7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9:27" ht="12.7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9:27" ht="12.7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</sheetData>
  <sheetProtection formatCells="0" formatColumns="0" formatRows="0" insertRows="0"/>
  <protectedRanges>
    <protectedRange sqref="C5 C3" name="Range1_2"/>
    <protectedRange sqref="C114:AD115 C56:AD57 C55:AC55 C107:AD110 C106:AC106" name="Range1_2_1"/>
    <protectedRange sqref="C54:AB54 S32:X32 C53:N53 P53:X53 S31:T31 V31 Z53:AB53 Z31:Z32 AB31:AB32 AC11:AD15 AD31:AD32 AA11:AA30 AC16:AC30 AD53:AD54 AC33:AD37 AA33:AA52 AC38:AC52 C105:AB105 S78:X78 C99:N99 P99:X99 S77:T77 V77 Z99:AB99 Z77:Z78 AB77:AB78 AC58:AD61 AD77:AD78 AA58:AA76 AC62:AC76 AD99 AC79:AD83 AA79:AA98 AC84:AC98 AD105 AA100:AA104 AC100:AC104" name="Range1_2_2"/>
    <protectedRange sqref="S11:Y11 Y12:Y13 S12:W26 S27:T30 V27:V30 W27:W31 U27:U31 S33:Y33 Y34:Y35 S34:W52 Y58:Y59 S58:W72 S73:T76 V73:V76 W73:W77 U73:U77 S79:Y79 Y80:Y81 S80:W98 S100:W104" name="Range1_1_1"/>
    <protectedRange sqref="C9:AD9" name="Range1_2_4"/>
    <protectedRange sqref="C113 X113" name="Range1_2_1_1"/>
    <protectedRange sqref="X12:X21 Y14:Y21 Z11:Z21 AA13:AA21 AB11:AB21 AC15:AC21 AD16:AD21 D11:R12 B11:C11 X27:X31 Y27:Y32 Z27:Z30 AA27:AA32 AB27:AB30 AC27:AD32 C13:R32 X22:AD26 O53 Y53 AC53:AC54 AD53:AD55 X34:X43 Y36:Y43 Z33:Z43 AA35:AA43 AB33:AB43 AC37:AC43 AD38:AD43 D33:R34 C33:C43 X44:AD52 C35:R52 C12:C21 X58:X67 Y60:Y67 Z58:Z67 AA59:AA67 AB58:AB67 AC61:AC67 AD62:AD67 D58:R58 X73:X77 Y73:Y78 Z73:Z76 AA73:AA78 AB73:AB76 AC73:AD78 C59:R78 X68:AD72 O99 Y99 AC99:AD99 X80:X89 Y82:Y89 Z79:Z89 AA81:AA89 AB79:AB89 AC83:AC89 AD84:AD89 D79:R80 C79:C89 X90:AD98 C81:R98 C58:C67 B12:B99 AC105 AD105:AD106 B105:B110 X100:AD104 B100:R104" name="Range1"/>
  </protectedRanges>
  <printOptions gridLines="1"/>
  <pageMargins left="0.36" right="0.2" top="0.41" bottom="0.28" header="0.3" footer="0.26"/>
  <pageSetup fitToHeight="1" fitToWidth="1" horizontalDpi="300" verticalDpi="300" orientation="landscape" paperSize="5" scale="59" r:id="rId1"/>
  <ignoredErrors>
    <ignoredError sqref="Q1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58" sqref="N58"/>
    </sheetView>
  </sheetViews>
  <sheetFormatPr defaultColWidth="9.140625" defaultRowHeight="12.75"/>
  <sheetData/>
  <sheetProtection/>
  <printOptions horizontalCentered="1"/>
  <pageMargins left="0.25" right="0.25" top="0.39" bottom="0.32" header="0.17" footer="0.19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Mickman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Riddel</dc:creator>
  <cp:keywords/>
  <dc:description/>
  <cp:lastModifiedBy>Brad C. Berthiaume</cp:lastModifiedBy>
  <cp:lastPrinted>2016-05-06T19:39:07Z</cp:lastPrinted>
  <dcterms:created xsi:type="dcterms:W3CDTF">2000-08-03T01:15:10Z</dcterms:created>
  <dcterms:modified xsi:type="dcterms:W3CDTF">2017-08-09T15:05:47Z</dcterms:modified>
  <cp:category/>
  <cp:version/>
  <cp:contentType/>
  <cp:contentStatus/>
</cp:coreProperties>
</file>